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75" windowWidth="20115" windowHeight="7995" activeTab="11"/>
  </bookViews>
  <sheets>
    <sheet name="บัญชีสรุป ผ01" sheetId="1" r:id="rId1"/>
    <sheet name="1.1" sheetId="2" r:id="rId2"/>
    <sheet name="1.2" sheetId="34" r:id="rId3"/>
    <sheet name="1.3" sheetId="35" r:id="rId4"/>
    <sheet name="1.4" sheetId="36" r:id="rId5"/>
    <sheet name="2.1" sheetId="3" r:id="rId6"/>
    <sheet name="2.2" sheetId="28" r:id="rId7"/>
    <sheet name="2.3" sheetId="11" r:id="rId8"/>
    <sheet name="2.4" sheetId="12" r:id="rId9"/>
    <sheet name="2.5" sheetId="13" r:id="rId10"/>
    <sheet name="2.6" sheetId="14" r:id="rId11"/>
    <sheet name="2.7" sheetId="15" r:id="rId12"/>
    <sheet name="2.8" sheetId="17" r:id="rId13"/>
    <sheet name="3.1" sheetId="4" r:id="rId14"/>
    <sheet name="3.2" sheetId="24" r:id="rId15"/>
    <sheet name="4.1" sheetId="5" r:id="rId16"/>
    <sheet name="4.2" sheetId="19" r:id="rId17"/>
    <sheet name="4.3" sheetId="23" r:id="rId18"/>
    <sheet name="5.1" sheetId="6" r:id="rId19"/>
    <sheet name="5.2" sheetId="32" r:id="rId20"/>
    <sheet name="5.3" sheetId="33" r:id="rId21"/>
    <sheet name="6.1" sheetId="7" r:id="rId22"/>
    <sheet name="ครุภัณฑ์สำนักงาน" sheetId="8" r:id="rId23"/>
    <sheet name="ครุภัณฑ์ยานพาหนะ" sheetId="22" r:id="rId24"/>
    <sheet name="ครุภัณฑ์งานบ้านงานครัว" sheetId="29" r:id="rId25"/>
    <sheet name="ครุภัณฑ์ไฟฟ้าวิทยุ" sheetId="21" r:id="rId26"/>
    <sheet name="ครุภัณฑ์กีฬา" sheetId="30" r:id="rId27"/>
    <sheet name="ครุภัณฑ์ โฆษณา" sheetId="10" r:id="rId28"/>
    <sheet name="ครุภัณฑ์คอม" sheetId="9" r:id="rId29"/>
    <sheet name="ครุภัณฑ์ดับเพลิง" sheetId="26" r:id="rId30"/>
    <sheet name="ครุภัณฑ์ก่อสร้าง" sheetId="31" r:id="rId31"/>
    <sheet name="ครุภัณฑ์อื่น" sheetId="27" r:id="rId32"/>
  </sheets>
  <definedNames>
    <definedName name="_xlnm.Print_Titles" localSheetId="1">'1.1'!$R:$R,'1.1'!$7:$9</definedName>
    <definedName name="_xlnm.Print_Titles" localSheetId="5">'2.1'!$R:$R,'2.1'!$7:$9</definedName>
    <definedName name="_xlnm.Print_Titles" localSheetId="7">'2.3'!$R:$R,'2.3'!$7:$9</definedName>
    <definedName name="_xlnm.Print_Titles" localSheetId="8">'2.4'!$R:$R,'2.4'!$6:$8</definedName>
    <definedName name="_xlnm.Print_Titles" localSheetId="9">'2.5'!$R:$R,'2.5'!$7:$9</definedName>
    <definedName name="_xlnm.Print_Titles" localSheetId="10">'2.6'!$R:$R,'2.6'!$7:$9</definedName>
    <definedName name="_xlnm.Print_Titles" localSheetId="11">'2.7'!$R:$R,'2.7'!$7:$9</definedName>
    <definedName name="_xlnm.Print_Titles" localSheetId="12">'2.8'!$R:$R,'2.8'!$7:$9</definedName>
    <definedName name="_xlnm.Print_Titles" localSheetId="13">'3.1'!$R:$R,'3.1'!$7:$9</definedName>
    <definedName name="_xlnm.Print_Titles" localSheetId="14">'3.2'!$R:$R,'3.2'!$7:$9</definedName>
    <definedName name="_xlnm.Print_Titles" localSheetId="15">'4.1'!$R:$R,'4.1'!$7:$9</definedName>
    <definedName name="_xlnm.Print_Titles" localSheetId="16">'4.2'!$R:$R,'4.2'!$7:$9</definedName>
    <definedName name="_xlnm.Print_Titles" localSheetId="17">'4.3'!$R:$R,'4.3'!$7:$9</definedName>
    <definedName name="_xlnm.Print_Titles" localSheetId="18">'5.1'!$R:$R,'5.1'!$7:$9</definedName>
    <definedName name="_xlnm.Print_Titles" localSheetId="19">'5.2'!$R:$R,'5.2'!$7:$9</definedName>
    <definedName name="_xlnm.Print_Titles" localSheetId="21">'6.1'!$R:$R,'6.1'!$7:$9</definedName>
    <definedName name="_xlnm.Print_Titles" localSheetId="27">'ครุภัณฑ์ โฆษณา'!$R:$R,'ครุภัณฑ์ โฆษณา'!$7:$9</definedName>
    <definedName name="_xlnm.Print_Titles" localSheetId="28">ครุภัณฑ์คอม!$R:$R,ครุภัณฑ์คอม!$7:$9</definedName>
    <definedName name="_xlnm.Print_Titles" localSheetId="29">ครุภัณฑ์ดับเพลิง!$R:$R,ครุภัณฑ์ดับเพลิง!$7:$9</definedName>
    <definedName name="_xlnm.Print_Titles" localSheetId="23">ครุภัณฑ์ยานพาหนะ!$R:$R,ครุภัณฑ์ยานพาหนะ!$7:$9</definedName>
    <definedName name="_xlnm.Print_Titles" localSheetId="22">ครุภัณฑ์สำนักงาน!$R:$R,ครุภัณฑ์สำนักงาน!$7:$9</definedName>
    <definedName name="_xlnm.Print_Titles" localSheetId="31">ครุภัณฑ์อื่น!$R:$R,ครุภัณฑ์อื่น!$6:$8</definedName>
    <definedName name="_xlnm.Print_Titles" localSheetId="0">'บัญชีสรุป ผ01'!$G:$G,'บัญชีสรุป ผ01'!$5:$6</definedName>
  </definedNames>
  <calcPr calcId="144525"/>
</workbook>
</file>

<file path=xl/calcChain.xml><?xml version="1.0" encoding="utf-8"?>
<calcChain xmlns="http://schemas.openxmlformats.org/spreadsheetml/2006/main">
  <c r="F40" i="1" l="1"/>
  <c r="F36" i="1"/>
  <c r="F37" i="1"/>
  <c r="F35" i="1"/>
  <c r="D36" i="1"/>
  <c r="D37" i="1"/>
  <c r="D35" i="1"/>
  <c r="E38" i="1"/>
  <c r="F38" i="1" s="1"/>
  <c r="C38" i="1"/>
  <c r="D38" i="1" s="1"/>
  <c r="F31" i="1"/>
  <c r="F32" i="1"/>
  <c r="F30" i="1"/>
  <c r="D31" i="1"/>
  <c r="D32" i="1"/>
  <c r="D30" i="1"/>
  <c r="F27" i="1"/>
  <c r="D27" i="1"/>
  <c r="D26" i="1"/>
  <c r="F15" i="1"/>
  <c r="F16" i="1"/>
  <c r="F17" i="1"/>
  <c r="F18" i="1"/>
  <c r="F19" i="1"/>
  <c r="F20" i="1"/>
  <c r="F21" i="1"/>
  <c r="F14" i="1"/>
  <c r="D20" i="1"/>
  <c r="D21" i="1"/>
  <c r="D17" i="1"/>
  <c r="D18" i="1"/>
  <c r="D19" i="1"/>
  <c r="D16" i="1"/>
  <c r="D15" i="1"/>
  <c r="E22" i="1"/>
  <c r="F22" i="1"/>
  <c r="C22" i="1"/>
  <c r="D22" i="1"/>
  <c r="F11" i="1"/>
  <c r="F10" i="1"/>
  <c r="F9" i="1"/>
  <c r="F8" i="1"/>
  <c r="E12" i="1"/>
  <c r="F12" i="1"/>
  <c r="D11" i="1"/>
  <c r="D10" i="1"/>
  <c r="D9" i="1"/>
  <c r="D8" i="1"/>
  <c r="C12" i="1"/>
  <c r="D12" i="1" s="1"/>
  <c r="D24" i="8"/>
  <c r="D16" i="5"/>
  <c r="D12" i="36"/>
  <c r="D11" i="28"/>
  <c r="D11" i="34"/>
  <c r="D43" i="2"/>
  <c r="D11" i="27"/>
  <c r="D11" i="31"/>
  <c r="D11" i="26"/>
  <c r="D39" i="9"/>
  <c r="D31" i="9"/>
  <c r="D20" i="9"/>
  <c r="D12" i="10"/>
  <c r="D30" i="10"/>
  <c r="D23" i="10"/>
  <c r="D13" i="30"/>
  <c r="D11" i="21"/>
  <c r="D11" i="29"/>
  <c r="D21" i="22"/>
  <c r="D11" i="22"/>
  <c r="D18" i="22"/>
  <c r="D62" i="8"/>
  <c r="D48" i="8"/>
  <c r="D39" i="8"/>
  <c r="D31" i="8"/>
  <c r="D17" i="8"/>
  <c r="D14" i="7"/>
  <c r="D15" i="32"/>
  <c r="D12" i="6"/>
  <c r="D14" i="23"/>
  <c r="D15" i="19"/>
  <c r="D11" i="24"/>
  <c r="D12" i="4"/>
  <c r="D13" i="17"/>
  <c r="D22" i="15"/>
  <c r="D14" i="14"/>
  <c r="D13" i="13"/>
  <c r="D18" i="12"/>
  <c r="D19" i="11"/>
  <c r="D12" i="3"/>
  <c r="F26" i="1"/>
  <c r="D41" i="1"/>
  <c r="D40" i="1"/>
  <c r="D28" i="1"/>
  <c r="D14" i="1"/>
  <c r="E41" i="1"/>
  <c r="F41" i="1" s="1"/>
  <c r="C41" i="1"/>
  <c r="E33" i="1"/>
  <c r="F33" i="1" s="1"/>
  <c r="C33" i="1"/>
  <c r="D33" i="1" s="1"/>
  <c r="E28" i="1"/>
  <c r="F28" i="1" s="1"/>
  <c r="C28" i="1"/>
  <c r="C42" i="1" l="1"/>
  <c r="D42" i="1" s="1"/>
  <c r="E42" i="1"/>
  <c r="F42" i="1" s="1"/>
</calcChain>
</file>

<file path=xl/sharedStrings.xml><?xml version="1.0" encoding="utf-8"?>
<sst xmlns="http://schemas.openxmlformats.org/spreadsheetml/2006/main" count="1805" uniqueCount="562">
  <si>
    <t>ยุทธศาสตร์/แนวทาง</t>
  </si>
  <si>
    <t>จำนวนโครงการ</t>
  </si>
  <si>
    <t>ที่ดำเนินการ</t>
  </si>
  <si>
    <t>จำนวน</t>
  </si>
  <si>
    <t>งบประมาณ</t>
  </si>
  <si>
    <t>ร้อยละของงบประมาณทั้งหมด</t>
  </si>
  <si>
    <t>หน่วยงานรับผิดชอบหลัก</t>
  </si>
  <si>
    <t>รวม</t>
  </si>
  <si>
    <t>รวมทั้งสิ้น</t>
  </si>
  <si>
    <t>ยุทธศาสตร์ที่ 3 การพัฒนาเศรษฐกิจและแก้ไขปัญหาความยากจน</t>
  </si>
  <si>
    <t>ยุทธศาสตร์ที่ 4 การพัฒนาด้านการบริหารและการจัดการองค์กร</t>
  </si>
  <si>
    <t>ยุทธศาสตร์ที่ 5 ด้านสิ่งแวดล้อมและพัฒนาระบบป้องกันและแก้ไขปัญหาน้ำท่วม</t>
  </si>
  <si>
    <t>ยุทธศาสตร์ที่ 6 ด้านการเงินการคลัง</t>
  </si>
  <si>
    <t>โครงการ</t>
  </si>
  <si>
    <t>รายละเอียดของกิจกรรมที่เกิดขึ้นจากโครงการ</t>
  </si>
  <si>
    <t>(บาท)</t>
  </si>
  <si>
    <t>สถานที่</t>
  </si>
  <si>
    <t>ดำเนินการ</t>
  </si>
  <si>
    <t>ต.ค.</t>
  </si>
  <si>
    <t>พ.ย.</t>
  </si>
  <si>
    <t>ธ.ค.</t>
  </si>
  <si>
    <t>ม.ค.</t>
  </si>
  <si>
    <t>ก.พ.</t>
  </si>
  <si>
    <t>มี.ค.</t>
  </si>
  <si>
    <t>เม.ย.</t>
  </si>
  <si>
    <t>พ.ค.</t>
  </si>
  <si>
    <t>มิ.ย.</t>
  </si>
  <si>
    <t>ก.ค.</t>
  </si>
  <si>
    <t>ส.ค.</t>
  </si>
  <si>
    <t>ก.ย.</t>
  </si>
  <si>
    <t xml:space="preserve">                            บัญชีโครงการ/กิจกรรม/งบประมาณ                           </t>
  </si>
  <si>
    <t>ยุทธศาสตร์ที่ 1 การพัฒนาโครงสร้างพื้นฐานการจราจรและผังเมืองรวม</t>
  </si>
  <si>
    <t>ยุทธศาสตร์ที่  2 การพัฒนาคนและสังคม</t>
  </si>
  <si>
    <t>ยุทธศาสตร์ที่   3 การพัฒนาเศรษฐกิจและแก้ไขปัญหาความยากจน</t>
  </si>
  <si>
    <t>ยุทธศาสตร์ที่   4 การพัฒนาด้านการบริหารและการจัดการองค์กร</t>
  </si>
  <si>
    <t>ยุทธศาสตร์ที่   5 ด้านสิ่งแวดล้อมและพัฒนาระบบป้องกันและแก้ไขปัญหาน้ำท่วม</t>
  </si>
  <si>
    <t>ยุทธศาสตร์ที่   6 ด้านการเงินการคลัง</t>
  </si>
  <si>
    <t>ที่</t>
  </si>
  <si>
    <t xml:space="preserve">                            บัญชีจำนวนครุภัณฑ์                           </t>
  </si>
  <si>
    <t>รายละเอียดของครุภัณฑ์</t>
  </si>
  <si>
    <t>ครุภัณฑ์</t>
  </si>
  <si>
    <t>แบบ ผด. ๒/1</t>
  </si>
  <si>
    <t>กองช่าง</t>
  </si>
  <si>
    <t xml:space="preserve">2.1  แผนงานบริหารงานทั่วไป </t>
  </si>
  <si>
    <t>3.1  แผนงานสร้างความเข็มแข็งของชุมชน</t>
  </si>
  <si>
    <t>4.1  แผนงานบริหารงานทั่วไป</t>
  </si>
  <si>
    <t>4.2  แผนงานการรักษาความสงบภายใน</t>
  </si>
  <si>
    <t>1.ประเภทครุภัณฑ์สำนักงาน</t>
  </si>
  <si>
    <t>1.1  แผนงานบริหารงานทั่วไป</t>
  </si>
  <si>
    <t>2.ประเภทครุภัณฑ์ยานพาหนะและขนส่ง</t>
  </si>
  <si>
    <t>กองคลัง</t>
  </si>
  <si>
    <t>กองวิชาการและแผนงาน</t>
  </si>
  <si>
    <t>กองสาธารณสุขและสิ่งแวดล้อม</t>
  </si>
  <si>
    <t>เทศบาลตำบลชะมาย   อำเภอทุ่งสง  จังหวัดนครศรีธรรมราช</t>
  </si>
  <si>
    <t>สถานีขนส่งผู้โดยสารอำเภอทุ่งสง</t>
  </si>
  <si>
    <t>3.2 แผนงานการเกษตร</t>
  </si>
  <si>
    <r>
      <t>เทศบาลตำบลชะมาย</t>
    </r>
    <r>
      <rPr>
        <b/>
        <sz val="14"/>
        <color indexed="10"/>
        <rFont val="TH SarabunIT๙"/>
        <family val="2"/>
      </rPr>
      <t xml:space="preserve"> </t>
    </r>
    <r>
      <rPr>
        <b/>
        <sz val="14"/>
        <color indexed="8"/>
        <rFont val="TH SarabunIT๙"/>
        <family val="2"/>
      </rPr>
      <t xml:space="preserve">  อำเภอทุ่งสง  จังหวัดนครศรีธรรมราช</t>
    </r>
  </si>
  <si>
    <t>2.1  แผนงานบริหารงานทั่วไป</t>
  </si>
  <si>
    <t>3.1  แผนงานสร้างความเข้มแข็งของชุมชน</t>
  </si>
  <si>
    <t>3.2  แผนงานการเกษตร</t>
  </si>
  <si>
    <t>5.1  แผนงานสาธารณสุข</t>
  </si>
  <si>
    <t>6.1  แผนงานบริหารงานทั่วไป</t>
  </si>
  <si>
    <r>
      <t>ยุทธศาสตร์</t>
    </r>
    <r>
      <rPr>
        <b/>
        <sz val="14"/>
        <color indexed="8"/>
        <rFont val="TH SarabunIT๙"/>
        <family val="2"/>
      </rPr>
      <t xml:space="preserve">ที่ 1  </t>
    </r>
    <r>
      <rPr>
        <b/>
        <sz val="14"/>
        <color indexed="8"/>
        <rFont val="TH SarabunIT๙"/>
        <family val="2"/>
      </rPr>
      <t>การพัฒนาโครงสร้างพื้นฐานการจราจรและผังเมืองรวม</t>
    </r>
  </si>
  <si>
    <r>
      <t>ยุทธศาสตร์</t>
    </r>
    <r>
      <rPr>
        <b/>
        <sz val="14"/>
        <color indexed="8"/>
        <rFont val="TH SarabunIT๙"/>
        <family val="2"/>
      </rPr>
      <t xml:space="preserve">ที่ 2 </t>
    </r>
    <r>
      <rPr>
        <b/>
        <sz val="14"/>
        <color indexed="8"/>
        <rFont val="TH SarabunIT๙"/>
        <family val="2"/>
      </rPr>
      <t>การพัฒนาคนและสังคม</t>
    </r>
  </si>
  <si>
    <t xml:space="preserve">    คิดเป็นร้อยละของโครงการทั้งหมด</t>
  </si>
  <si>
    <t>แบบ ผด. ๒</t>
  </si>
  <si>
    <t>แบบ ผด 01</t>
  </si>
  <si>
    <t>1.1  แผนงานอุตสาหกรรมและการโยธา</t>
  </si>
  <si>
    <t>โครงการก่อสร้างถนนคอนกรีตสาย ป.สามารถ เอี่ยมวงศ์ หมู่ที่ 3</t>
  </si>
  <si>
    <t>โครงการก่อสร้างถนนคอนกรีตสาย ว.อรุณภัณฑ์ หมู่ที่ 2</t>
  </si>
  <si>
    <t>โครงการก่อสร้างถนนคอนกรีตสายเขากลาย ซอย 2 หมู่ที่ 3</t>
  </si>
  <si>
    <t>โครงการก่อสร้างถนนคอนกรีตสายตาลาภ หมู่ที่  5</t>
  </si>
  <si>
    <t>โครงการก่อสร้างถนนคอนกรีตสายท่าหลวง ซอย 1  หมู่ที่ 2</t>
  </si>
  <si>
    <t>โครงการก่อสร้างถนนคอนกรีตสายนาคำทวด ซอย 12 หมู่ที่  6</t>
  </si>
  <si>
    <t>โครงการก่อสร้างถนนคอนกรีตสายนาคำทวด ซอย 6 หมู่ที่  6</t>
  </si>
  <si>
    <t>โครงการก่อสร้างถนนคอนกรีตสายนายเจิม กลิ่นดี หมู่ที่ 5</t>
  </si>
  <si>
    <t>โครงการก่อสร้างถนนคอนกรีตสายนิคม ทองขำ หมู่ที่  7</t>
  </si>
  <si>
    <t>โครงการก่อสร้างถนนคอนกรีตสายบ้านนางเมียด หมู่ที่ 4</t>
  </si>
  <si>
    <t>โครงการก่อสร้างถนนคอนกรีตสายประดิษฐ์เงิน ซอย 1 หมู่ที่ 1</t>
  </si>
  <si>
    <t>โครงการก่อสร้างถนนคอนกรีตสายหนองหว้า ซอย 2 หมู่ที่ 1</t>
  </si>
  <si>
    <t>โครงการก่อสร้างถนนคอนกรีตสายห้วยขัน ซอย 2/1 หมู่ที่ 4</t>
  </si>
  <si>
    <t>โครงการก่อสร้างถนนคอนกรีตสายห้วยขัน ซอย 2/2 หมู่ที่ 4</t>
  </si>
  <si>
    <t>โครงการก่อสร้างท่อลอดเหลี่ยม คสล.บริเวณบ้านนายรำคาญ  หมู่ที่ 4</t>
  </si>
  <si>
    <t>โครงการก่อสร้างระบบระบายน้ำสายคลองขี่เปล-บ้านนายเสวียน หมู่ที่ 7</t>
  </si>
  <si>
    <t>โครงการก่อสร้างระบบระบายน้ำสายบ้านคลองขี่เปล (บ้านนายณรงค์-เหมืองสาธารณะ) หมู่ที่ 7</t>
  </si>
  <si>
    <t>โครงการก่อสร้างระบบระบายน้ำสายหนองเหรียง-คลองจัง (สี่แยกนาคำทวด-หมู่บ้านไพรบุญ) หมู่ที่ 6</t>
  </si>
  <si>
    <t>โครงการก่อสร้างระบบระบายน้ำสายอัจฉิมา หมู่ที่ 7</t>
  </si>
  <si>
    <t>โครงการก่อสร้างห้องน้ำสาธารณะบริเวณมัสยิด หมู่ที่ 8</t>
  </si>
  <si>
    <t>โครงการก่อสร้างห้องน้ำสาธารณะบริเวณหมู่บ้านสวนพฤกษา หมู่ที่ 6</t>
  </si>
  <si>
    <t>โครงการก่อสร้างหินเรียงยาแนวบริเวณถนนเอเชีย-คลองนา หมู่ที่ 3</t>
  </si>
  <si>
    <t>โครงการก่อสร้างหินเรียงยาแนวบริเวณสะพานวัดเขากลาย หมู่ที่ 3</t>
  </si>
  <si>
    <t>โครงการปรับปรุงถนนลาดยางแบบ Asphaltic Concrete และก่อสร้างระบบระบายน้ำสายหมู่บ้านถาวร หมู่ที่ 8</t>
  </si>
  <si>
    <t>โครงการปรับปรุงถนนลาดยางแบบ Asphaltic Concrete สายขนส่ง ซอย 3 หมู่ที่ 1</t>
  </si>
  <si>
    <t>โครงการบุกเบิกถนนสายบ้านนายเอี่ยม ศักดิ์สูง-ถนนโลจิสติก หมู่ที่ 2</t>
  </si>
  <si>
    <t>โครงการปรับปรุงถนนลาดยางแบบ Asphaltic Concrete และก่อสร้างระบบระบายน้ำ สายโรงแรมเจเอส หมู่ที่ 2</t>
  </si>
  <si>
    <t>โครงการปรับปรุงถนนลาดยางแบบ Asphaltic Concrete สายเขาตาเล่งและซอยหมอเนียน หมู่ที่ 8</t>
  </si>
  <si>
    <t>โครงการปรับปรุงถนนลาดยางแบบ Asphaltic Concrete สายหมู่บ้านทวีสุข ซอย 1 หมู่ที่ 2</t>
  </si>
  <si>
    <t>โครงการปรับปรุงถนนลาดยางแบบ Asplaltic Concrete สาย ป.ศิลาชัย หมู่ที่ 4</t>
  </si>
  <si>
    <t>โครงการปรับปรุงถนนลาดยางแบบ แบบ Asphaltic Concret สายเอเชีย-คลองนา หมู่ที่ 3</t>
  </si>
  <si>
    <t>โครงการจัดการการเลือกตั้ง</t>
  </si>
  <si>
    <t>โครงการประมวลจริยธรรมข้าราชการและลูกจ้างขององค์กรปกครองส่วนท้องถิ่น</t>
  </si>
  <si>
    <t>โครงการฝึกอบรมและทัศนศึกษาดูงาน</t>
  </si>
  <si>
    <t>โครงการฝึกอบรมและสัมมนาบุคลากร</t>
  </si>
  <si>
    <t>โครงการวันเทศบาล 24 เมษายน</t>
  </si>
  <si>
    <t>โครงการอบรมกฎหมายเบื้องต้น</t>
  </si>
  <si>
    <t>เก้าอี้ทำงาน</t>
  </si>
  <si>
    <t>ตู้เหล็กแขวนแฟ้ม 3 ลิ้นชัก</t>
  </si>
  <si>
    <t>ตู้เอกสารเหล็กบานเลื่อนกระจก</t>
  </si>
  <si>
    <t>ศูนย์ข้อมูลข่าวสาร</t>
  </si>
  <si>
    <t>2.1 แผนงานบริหารงานทั่วไป</t>
  </si>
  <si>
    <t>รถบรรทุก(ดีเซล)</t>
  </si>
  <si>
    <t>กล้องวิดีโอ</t>
  </si>
  <si>
    <t>เครื่องคอมพิวเตอร์ สำหรับงานสำนักงาน</t>
  </si>
  <si>
    <t>เครื่องพิมพ์ Multifunction แบบฉีดหมึก (Inkjet)</t>
  </si>
  <si>
    <t>เครื่องสำรองไฟฟ้า ขนาด 800VA</t>
  </si>
  <si>
    <t>สแกนเนอร์ สำหรับงานเก็บเอกสารระดับศูนย์บริการ แบบที่ 1</t>
  </si>
  <si>
    <t>1.2 แผนงานบริหารงานทั่วไป</t>
  </si>
  <si>
    <t>โครงการก่อสร้างซุ้มเฉลิมพระเกียรติ</t>
  </si>
  <si>
    <t>โครงการประชุมเชิงปฏิบัติการเวทีประชาคมเทศบาลตำบลชะมาย</t>
  </si>
  <si>
    <t>งานธุรการ    กองวิชาการและแผนงาน</t>
  </si>
  <si>
    <t>งานวิเคราะห์ฯกองวิชาการและแผนงาน</t>
  </si>
  <si>
    <t>โครงการประชาสัมพันธ์การสร้างแรงจูงใจในการชำระภาษีและให้ความรู้ด้านภาษี</t>
  </si>
  <si>
    <t>โครงการเสริมสร้างสมรรถนะบุคลากรด้านการเงินการคลัง</t>
  </si>
  <si>
    <t>ตู้ไม้เก็บแผ่นระวาง</t>
  </si>
  <si>
    <t>กล้องถ่ายภาพระบบดิจิตอล</t>
  </si>
  <si>
    <t>เครื่องคอมพิวเตอร์</t>
  </si>
  <si>
    <t>เครื่องพิมพ์ Multifunction ชนิดเลเซอร์ หรือชนิด LED สี</t>
  </si>
  <si>
    <t>เครื่องสแกนเนอร์</t>
  </si>
  <si>
    <t>โครงการจ้างเหมาบริการพนักงานดับเพลิง จำนวน 8 คน</t>
  </si>
  <si>
    <t>โครงการจ้างเหมาบริการพนักงานวิทยุ จำนวน 1 คน</t>
  </si>
  <si>
    <t>แผนการดำเนินงาน  ประจำปีงบประมาณ  พ.ศ. ๒๕๖2</t>
  </si>
  <si>
    <t>ขาตั้งถังน้ำโครงเหล็ก</t>
  </si>
  <si>
    <t>2.3  แผนงานการศึกษา</t>
  </si>
  <si>
    <t>2.4 แผนงานสาธารณสุข</t>
  </si>
  <si>
    <t>2.5 แผนงานสังคมสงเคราะห์</t>
  </si>
  <si>
    <t>2.6 แผนงานสร้างความเข็มแข็งของชุมชน</t>
  </si>
  <si>
    <t>2.7 แผนงานการศาสนาวัฒนธรรมและนันทนาการ</t>
  </si>
  <si>
    <t>2.8 แผนงานงบกลาง</t>
  </si>
  <si>
    <t>2.2  แผนงานการรักษาความสงบภายใน</t>
  </si>
  <si>
    <t>โครงการบริหารจัดการศูนย์ปฏิบัติการร่วมในการช่วยเหลือประชาชนขององค์กรปกครองส่วนท้องถิ่นอำเภอทุ่งสง</t>
  </si>
  <si>
    <t>โครงการฝึกซ้อมแผนป้องกันและบรรเทาสาธารณภัย</t>
  </si>
  <si>
    <t>โครงการฝึกทบทวน อปพร.</t>
  </si>
  <si>
    <t>โครงการลดอุบัติเหตุทางถนน</t>
  </si>
  <si>
    <t>โครงการปฐมนิเทศศูนย์พัฒนาเด็กเล็กเทศบาลตำบลชะมาย</t>
  </si>
  <si>
    <t>โครงการสนับสนุนค่าใช้จ่ายการบริหารสถานศึกษาแก่ศูนย์พัฒนาเด็กเล็กตำบลชะมาย</t>
  </si>
  <si>
    <t>สนับสนุนค่าใช้จ่ายในการจัดการเรียนการสอน (รายหัว)</t>
  </si>
  <si>
    <t>สนับสนุนนค่าใช้จ่ายในการจัดการศึกษาสำหรับศูนย์พัฒนาเด็กเล็ก</t>
  </si>
  <si>
    <t>1.3 แผนงานการศึกษา</t>
  </si>
  <si>
    <t>เครื่องช่วยสอนลำโพงขยายเสียงแบบพกพา</t>
  </si>
  <si>
    <t>จอขาตั้ง</t>
  </si>
  <si>
    <t>เครื่องพิมพ์ชนิดเลเซอร์ LED ขาวดำ</t>
  </si>
  <si>
    <t>โครงการปรับปรุงและก่อสร้างสนามเด็กเล่น</t>
  </si>
  <si>
    <t>1.4 แผนงานสาธารณสุข</t>
  </si>
  <si>
    <t>ตู้เย็น</t>
  </si>
  <si>
    <t>1.3 แผนงานสาธารณสุข</t>
  </si>
  <si>
    <t>โครงการปรับปรุงโรงจอดรถเป็นห้องเก็บวัสดุ อุปกรณ์</t>
  </si>
  <si>
    <t>จ้างเหมาบริการรวมถึงการจ้างเหมาบริการบุคคล ฉีดยา ฉีดพ่นสารเคมี กำจัดพาหะนำโรค และรายจ่ายอื่นๆ</t>
  </si>
  <si>
    <t>โครงการพระราชดำริด้านสาธารณสุข "คนชะมาย ต้านภัยมะเร็งเต้านม สืบสานพระราชปณิธานสมเด็จย่า"</t>
  </si>
  <si>
    <t>โครงการพระราชดำริด้านสาธารณสุข "ชุมชนสมองดี ส่งเสริมการบริโภคเกลือไอโอดีน ตามแนวทางพระราชดำริสมเด็จพระเทพรัตนราชสุดาฯ สยามบรมราชกุมารี"</t>
  </si>
  <si>
    <t>โครงการพระราชดำริด้านสาธารณสุข "ส่งเสริมโภชนาการและสุขภาพอนามัยแม่และเด็กตามแนวทางพระราชดำริสมเด็จพระเทพรัตนราชสุดา ฯ สยามบรมราชกุมารี"</t>
  </si>
  <si>
    <t>โครงการเพาะชำกล้าไม้ พันธุ์ไม้ดอกไม้ประดับ</t>
  </si>
  <si>
    <t>โครงการไม่พร้อม ไม่ท้อง เข้าถึงและเข้าใจวัยรุ่น</t>
  </si>
  <si>
    <t>โครงการรณรงค์ป้องกันโรคเอดส์และโรคติดต่อทางเพศสัมพันธ์</t>
  </si>
  <si>
    <t>โครงการรณรงค์ป้องกันและควบคุมโรคไข้เลือดออก</t>
  </si>
  <si>
    <t>โครงการรณรงค์ป้องกันและควบคุมโรคพิษสุนัขบ้า</t>
  </si>
  <si>
    <t>โครงการส่งเสริมสิ่งแวดล้อมชุมชน</t>
  </si>
  <si>
    <t>โครงการให้บริการทางสังคมด้านการแพทย์ฉุกเฉิน</t>
  </si>
  <si>
    <t>โครงการพัฒนาระบบสารสนเทศประชากรกลุ่มเปราะบางของเทศบาลตำบลชะมาย</t>
  </si>
  <si>
    <t>โครงการส่งเสริมพัฒนาคุณภาพชีวิตเด็กและเยาวชน</t>
  </si>
  <si>
    <t>โครงการส่งเสริมสนับสนุนการดำเนินงาน 
"รีสอร์ทผู้สูงอายุ" (โรงเรียนผู้สูงอายุ)</t>
  </si>
  <si>
    <t>2.2แผนงานการรักษาความสงบภายใน</t>
  </si>
  <si>
    <t>2.3 แผนงานเคหะและชุมชน</t>
  </si>
  <si>
    <t>เครื่องคอมพิวเตอร์สำหรับงานประมวลผล</t>
  </si>
  <si>
    <t>เครื่องพิมพ์แบบฉีดหมึก (inkjet Printer)</t>
  </si>
  <si>
    <t>โครงการบูรณาการเพื่อจัดการขยะอย่างยั่งยืน</t>
  </si>
  <si>
    <t>โครงการแก้ไขปัญหายาเสพติดในระบบสมัครใจและการฝึกอาชีพ</t>
  </si>
  <si>
    <t>โครงการเทศบาลพบประชาชนเพื่อบริการและพัฒนา</t>
  </si>
  <si>
    <t>โครงการรณรงค์ป้องกันยาเสพติดในชุมชน</t>
  </si>
  <si>
    <t>โครงการส่งเสริมและสนับสนุนการจัดทำแผนชุมชนเพื่อขับเคลื่อนแผนชุมชนสู่การพัฒนาท้องถิ่นและจังหวัดแบบบูรณาการ</t>
  </si>
  <si>
    <t>โครงการส่งเสริมอาชีพตามแนวทางเศรษฐกิจพอเพียง</t>
  </si>
  <si>
    <t>1.6 แผนงานสร้างความเข้มแข็งของชุมชน</t>
  </si>
  <si>
    <t>โครงการพัฒนาศูนย์ดิจิทัลชุมชน กศน.ตำบลชะมายเพื่อการศึกษาที่ก้าวทันโลก</t>
  </si>
  <si>
    <t>โครงการแข่งขันกีฬานักเรียนเยาวชนและประชาชน</t>
  </si>
  <si>
    <t>เครื่องบริหารข้อเข่า (แบบจักรยานล้อเหล็ก)</t>
  </si>
  <si>
    <t>เครื่องบริหารแขน ลดหน้าท้องและนวดหลัง</t>
  </si>
  <si>
    <t>ลู่วิ่งเอนกประสงค์ (แบบไฟฟ้า)</t>
  </si>
  <si>
    <t>โครงการจัดงานทำบุญตักบาตรประเพณีวันขึ้นปีใหม่</t>
  </si>
  <si>
    <t>โครงการจัดงานประเพณีสงกรานต์</t>
  </si>
  <si>
    <t>โครงการจัดงานลอยกระทง</t>
  </si>
  <si>
    <t>โครงการจัดงานวันเด็กแห่งชาติ</t>
  </si>
  <si>
    <t>โครงการงานประเพณีมาฆบูชาแห่ผ้าขึ้นธาตุ ประจำปี</t>
  </si>
  <si>
    <t>โครงการจัดงานประเพณีชักพระอำเภอทุ่งสง ประจำปี</t>
  </si>
  <si>
    <t>โครงการจัดงานประเพณีเดือนสิบ</t>
  </si>
  <si>
    <t>โครงการจัดงานรัฐพิธี</t>
  </si>
  <si>
    <t>โครงการงานประเพณีทิ้งกระจาด (วันสารทจีน)</t>
  </si>
  <si>
    <t>โครงการงานประเพณีวันเข้าพรรษา</t>
  </si>
  <si>
    <t>โครงการจัดงานประเพณีชักพระ</t>
  </si>
  <si>
    <t>โครงการพัฒนาศูนย์การเรียนรู้เศรษฐกิจพอเพียงและเกษตรทฤษฏีใหม่</t>
  </si>
  <si>
    <t>เงินอุดหนุนสำหรับโครงการสนับสนุนการจัดสวัสดิการทางสังคมแก้ผู้ด้อยโอกาสทางสังคม (เงินอุดหนุนสำหรับสนับสนุนการสงเคราะห์เบี้ยยังชีพผู้ป่วยเอดส์)</t>
  </si>
  <si>
    <t>เงินอุดหนุนสำหรับโครงการสนับสนุนการจัดสวัสดิการทางสังคมให้แก่ผู้พิการ หรือทุพพลภาพ (เงินอุดหนุนสำหรับสนับสนุนการสงเคราะห์เบี้ยยังชีพความพิการ)</t>
  </si>
  <si>
    <t>เงินอุดหนุนสำหรับโครงการสร้างหลักประกันด้านรายได้แก่ผู้สูงอายุ (เงินอุดหนุนสำหรับสนับสนุนการสงเคราะห์เบี้ยยังชีพผู้สูงอายุ)</t>
  </si>
  <si>
    <t>1.4 แผนงานการพาณิชย์</t>
  </si>
  <si>
    <t>โครงการก่อสร้างอาคารสถานธนานุบาลเทศบาลตำบลชะมาย</t>
  </si>
  <si>
    <t>อาคารสำนักงานสถาน ธนานุบาล 2 ชั้น ตามแบบเทศบาลตำบลชะมาย</t>
  </si>
  <si>
    <t>โครงการเพิ่มประสิทธิภาพสถานีขนส่งผู้โดยสารอำเภอทุ่งสง</t>
  </si>
  <si>
    <t>การจัดงานนิทรรศการข้อมูลข่าวสารของเทศบาล</t>
  </si>
  <si>
    <t>การจัดงานจัดฝึกอบรมสัมนาบุคลากรในสถานีขนส่งผู้โดยสารอำเภอทุ่งสง</t>
  </si>
  <si>
    <t xml:space="preserve">1.จ้างเหมาพนักงาน จำนวน 17 คน         </t>
  </si>
  <si>
    <t xml:space="preserve"> 2.พัฒนาและปรับปรุงสถานีขนส่งให้ทันสมัยรองรับการบริการประชาชน</t>
  </si>
  <si>
    <t>อยู่ระหว่างการพิจารณาคัดเลือกสถานที่ดำเนินการ</t>
  </si>
  <si>
    <t>งานการจ้าหน้าที่ สำนักปลัดเทศบาล</t>
  </si>
  <si>
    <t>ปรับปรุงซ่อมแซมผิวจราจรลาดยางแบบพาราแอสฟัสท์คอนกรีต รหัสทางหลวงท้องถิ่น นศ.ถ.33-006 สายทุ่งสง-ทุ่งใหญ่ หมู่ที่ 2-8</t>
  </si>
  <si>
    <t>เทศบาลตำบล ชะมาย</t>
  </si>
  <si>
    <t>งานทะเบียนทรัพย์สินและพัสดุ กองคลัง</t>
  </si>
  <si>
    <t>ปรับปรุงโดย ตอนที่ 1 ทำการขุดรื้อถนนคอนกรีตเดิมละก่อสร้างเป็นผิวจราจรแบบคอนกรีตเสริมเหล็ก กว้างเฉลี่ย 3.50 ม. ระยะทาง 16.50 ม. หนา 0.15 ม. หรือพื้นที่รวมไม่น้อยกว่า 57.75 ตร.ม.พร้อมลงหินคลุกไหล่ทาง กว้างเฉลี่ยข้างละ0.25 ม.                                  ตอนที่ 2 ทำการเกลี่ยปรับแต่งพื้นที่เดิม และก่อสร้างเป็นผิวจราจรแบบคอนกรีตเสริมเหล็ก กว้างเฉลี่ย 3.50 ม. ระยะทาง 61 ม. หนา 0.15 ม.หรือพื้นที่ไม่น้อยกว่า 213.50ตร.ม.พร้อมลงหินคลุกไหล่ทาง กว้างเฉลี่ยข้างละ 0.25 ม.หรือพื้นที่รวมไม่น้อยกว่า271.25 ตร.ม.ตามแบบเทศบาลตำบลชะมาย</t>
  </si>
  <si>
    <t>หมู่ที่ 3</t>
  </si>
  <si>
    <t>ปรับปรุงโดย ทำการเกลี่ยปรับแต่งพื้นที่เดิมและก่อสร้างเป็นผิวจราจรแบบคอนกรีตเสริมเหล็กกว้างเฉลี่ย 5.00 ม. ระยะทาง 108 ม. หนา 0.15 ม. หรือพื้นที่รวมไม่น้อยกว่า 540 ตร.ม. พร้อมลงหินคลุกไหล่ทางกว้างเฉลี่ยข้างละ 0.25 ม. ตามแบบเทศบาลตำบล ชะมาย</t>
  </si>
  <si>
    <t>หมู่ที่ 2</t>
  </si>
  <si>
    <t>ปรับปรุงโดย ทำการถมดินคันทางพร้อมเกลี่ยปรับแต่งพื้นที่เดิม และก่อสร้างเป็นผิวจราจรแบบคอนกรีตเสริมเหล็ก กว้างเฉลี่ย 4.00 ม. ระยะทาง 103 ม. หนา 0.15 ม.  หรือพื้นที่รวมไม่น้อยกว่า 412 ม. พร้อมลงหินคลุกไหล่ทางกว้างเฉลี่ยข้างละ 0.25 ม. ตามแบบเทศบาลตำบลชะมาย</t>
  </si>
  <si>
    <t xml:space="preserve">หมู่ที่ 3 </t>
  </si>
  <si>
    <t>ปรับปรุงโดย ทำการปรับแต่งพื้นที่เดิม และก่อสร้างเป็นผิวจราจรแบบคอนกรีตเสริมเหล็ก กว้างเฉลี่ย 4.00 ม. ระยะทาง 126 ม. หนา 0.15 ม. หรือพื้นที่รวมไม่น้อยกว่า504 ม. พร้อมลงหินคลุกไหล่ทางกว้างเฉลี่ยข้างละ 0.25 ม. และวางท่อระบายน้ำ คสล.(มอก.ชั้น3) ขนาดเส้นผ่านศูนย์กลาง 0.40x1.00ม. ลอดถนน1 แถวใช้ท่อ 6 ท่อน และวางท่อระบายน้ำ คสล..(มอก.ชั้น3) ขนาดเส้นผ่านศูนย์กลาง 0.60x1.00 ม.ลอดถนน 1 แถวใช้ท่อ 7 ท่อน ตามแบบเทศบาลตำบลชะมาย</t>
  </si>
  <si>
    <t>หมู่ที่ 5</t>
  </si>
  <si>
    <t>ปรับปรุงโดยทำการเกลี่ยปรับแต่งพื้นทางเดิม และก่อสร้างเป็นผิวจราจรแบบคอนกรีตเสริมเหล็ก กว้างเฉลี่ย 4.00 ม. ระยะทาง 150 ม. หนา 0.15 ม. หรือพื้นที่รวมไม่น้อยกว่า 608 ตร.ม. พร้อมลงหินคลุกไหล่ทางกว้างเฉลี่ยข้างละ 0.25 ม. ตามแบบเทศบาลตำบลชะมาย</t>
  </si>
  <si>
    <t>ปรับปรุงโดย การเกลี่ยปรับแต่งพื้นที่เดิม และก่อสร้างเป็นผิวจราจรแบบคอนกรีตเสริมเหล็ก กว้างเฉลี่ย 4.00 ม. ระยะทาง 200 ม. หนา 0.15 ม. หรือพื้นที่รวมไม่น้อยกว่า 800 ตร.ม.ไม่มีไหล่ทาง ตามแบบเทศบาลตำบลชะมาย</t>
  </si>
  <si>
    <t>หมู่ที่ 6</t>
  </si>
  <si>
    <t>ปรับปรุงโดยทำการเกลี่ยปรับแต่งพื้นทางเดิมและก่อสร้างเป็นผิวจราจรแบบคอนกรีตเสริมเห,ก กว้างเฉลี่ย 4.00 ม. ระยะทาง 200 ม. หนา 0.15 ม. หรือพื้นที่รวมไม่น้อยกว่า 800 ตร.ม. พร้อมลงหินคลุกไหล่ทางกว้างเฉลี่ยข้างละ 0.25 ม. ตามแบบเทศบาลตำบลชะมาย</t>
  </si>
  <si>
    <t>ปรับปรุงโดยทำการเกลี่ยปรับแต่งพื้นทางเดิม และก่อสร้างเป็นผิวจราจรแบบคอนกรีตเสริมเหล็ก กว้างเฉลี่ย 4.00 ม. ระยะทาง 60 ม. หนา 0.15 ม. หรือพื้นที่รวมไม่น้อยกว่า 240 ตร.ม. พร้อมลงหินคลุกไหล่ทางกว้างเฉลี่ยข้างละ 0.25 ม.และวางท่อระบายน้ำ คสล.(มอก.ชั้น3) ขนาดเส้นผ่ายศูนย์กลาง 0.80x1.00 ม. ลอดถนน 1 แถว ใช้ท่อ 1 ท่อน (เพิ่มจากท่อเดิม) ตามแบบเทศบาลตำบลชะมาย</t>
  </si>
  <si>
    <t xml:space="preserve">ปรับปรุงโดยทำการเกลี่ยปรับแต่งพื้นทางเดิม และก่อสร้างเป็นผิวจราจรแบบคอนกรีตเสริมเหล็กกว้างเฉลี่ย 4.00 ม. ระยะทาง 89 ม. หนา 015 ม. หรือพื้นที่รวมไม่น้อยกว่า 356 ตร.ม. พร้อมลงหินคลุกไหล่ทางกว้างเฉลี่ยข้างละ 0.25  ม. และวางท่อระบายน้ำ คสล. (มอก.ชั้นย 3 )ขนาด เส้นผ่านศูนย์กลาง 0.40x1.00 ม.ลอดถนน 1 แถว ใช้ท่อ 6 ท่อน ตามแบบเทศบาลตำบลชะมาย </t>
  </si>
  <si>
    <t>หมู่ที่ 7</t>
  </si>
  <si>
    <t>ปรับปรุงโดยทำการเกลี่ยปรับแต่งพื้นทางเดิม และก่อสร้างเป็นผิวจราขรแบบคอนกรีตเสริมเล็ก กว้างเฉลี่ย 4.00 ม. ระยะทาง 80 ม. หนา0.15 ม. หรือพื้นที่รวมไม่น้อยกว่า 320 ตร.ม. พร้อมลงหินคลุกไหล่ทางกว้างเฉลี่ยข้างละ 0.25 ม. และวางท่อระบายน้ำ คสล. (มอก.ชั้น 3) ขนาดเส้นผ่านศูนย์กลาง 0.60x1.00ม. ลอดถนน 1 แถว ใช้ท่อ 7 ท่อน ตามแบบเทศบาลตำบลชะมาย</t>
  </si>
  <si>
    <t>หมู่ที่ 4</t>
  </si>
  <si>
    <t>ปรับปรุงโดยถมดินคันทางพร้อมเกลี่ยปรับแต่งพื้นทางเดิม และก่อสร้างเป็นผิวจราจรแบบคอนกรีตเสริมเห,ก กว้างเฉลี่ย 4.00 ม. ระยะทาง 80.00 ม. หนา 0.15 ม. หรือพื้นที่รวมไม่น้อยกว่า320 ตร.ม. พร้อมลงหินคลุกไหล่ทางกว้างเฉลี่ยข้างละ 0.25 ม. ตามแบบเทศบาลตำบลชะมาย </t>
  </si>
  <si>
    <t>ปรับปรุงโดยทำการเกลี่ยปรับแต่งพื้นทางเดิม และก่อสร้างเป็นผิวจราจรแบบคอนกรีตเสริมเหล็ก กว้างเฉลี่ย 3.50 ม. ระยะทาง 70 ม. หนา 0.15 ม. หรือพื้นที่รวมไม่น้อยกว่า 245 ตร.ม. พร้อมลงกหินคลุกไหล่ทางกว้างเฉลี่ยข้างละ 0.25 ม. ตามแบบเทศบาลตำบลชะมาย</t>
  </si>
  <si>
    <t>หมู่ที่ 1</t>
  </si>
  <si>
    <t>ปรับปรุงโดยทำการถมดินคันทางพร้อมเกลี่ยปรับแต่งพื้นทางเดิมและก่อสร้างเป็นผิวจราจรแบบคอนกรีตเสริมเห,กกว้างเฉลี่ย 5.00 ม. ระยะทาง 89 ม.หนา 0.15 ม. หรือพื้นที่รวมไม่น้อยกว่า 445 ตร.ม. พร้อมลงหินคลุกไหล่ทางกว้างเฉลี่ยข้างละ       0.25 ม. ตามแบบเทศบาลตำบลชะมาย</t>
  </si>
  <si>
    <t xml:space="preserve">หมู่ที่ 1 </t>
  </si>
  <si>
    <t>ปรับปรุงโดยทำการเกลี่ยปรับแต่งพื้นทางเดิม และก่อสร้างเป็นผิวจราจรแบบคอนกรีตเสริมเหล็ก กว้างเฉลี่ย 4.00 ม. ระยะทาง 87.00 ม. หนา 0.15 ม. หรือพื้นที่รวมไม่น้อยกว่า 348 ตร.ม. พร้อมลงหินคลุกไหล่ทางกว้างเฉลี่ยข้างละ 0.25 ม. ตามแบบเทศบาลตำบลชะมาย</t>
  </si>
  <si>
    <t>ปรับปรุงโดยทำการเกลี่ยปรับแต่งพื้นทางเดิม และก่อสร้างเป็นผิวจราจรแบบคอนกรีตเสริมเหล็ก กว้างเฉลี่ย 4.00 ม. ระยะทาง 160 ม. หนา 0.15 ม. หรือพื้นที่รวมไม่น้อยกว่า 640 ตร.ม. พร้อมลงหินคลุกไหล่ทางกว้างเฉลี่ยข้างละ 0.25 ม. ระยะทาง 60 ม.ตามแบบเทศบาลตำบลชะมาย</t>
  </si>
  <si>
    <t>ปรับปรุงโดยทำการรื้อท่อเดิม และก่อสร้างท่อลอดเหลี่ยม คสล. ชนิด 2 ช่อง ขนาด 2-1.80x 1.80 ม. ความยาว 7.00 ม. ตามแบบเทศบาลตำบลชะมาย</t>
  </si>
  <si>
    <t>หมู่ที่,4</t>
  </si>
  <si>
    <t xml:space="preserve">ปรับปรุงโดยทำการวางท่อระบายน้ำ คสล. (มอก.ชั้น3) ขนาดเส้นผ่านศูนย์กลาง 0.80x1.00 ม. จำนวน 106 ท่อน พร้อมบ่อพัก คสล. จำนวน 13 แห่ง ตามแบบเทศบาลตำบลชะมาย </t>
  </si>
  <si>
    <t xml:space="preserve">ปรับปรุงโดยทำการวางท่อระบายน้ำ คสล. (มอก.ชั้น3) ขนาดเส้นผ่านศูนย์กลาง 0.40x1.00 ม. จำนวน 205 ท่อน พร้อมบ่อพัก คสล. จำนวน 23 แห่ง ตามแบบเทศบาลตำบลชะมาย </t>
  </si>
  <si>
    <t xml:space="preserve">ปรับปรุงโดยการวางท่อระบายน้ำ คสล.(มอก.ชั้น3) ขนาดเส้นผ่านศูนย์กลาง 0.80x 1.00 ม.จำนวน 212 ท่อน พร้อมบ่อพัก คสล.จำนวน 23 แห่ง ตามแบบเทศบาลตำบลชะมาย </t>
  </si>
  <si>
    <t>ปรับปรุงโดยทำการวางท่อระบายน้ำ คสล.(มอก.ชั้น3)ขนาดเส้นผ่านศูนย์กลาง0.40x1.00 ม. จำนวน 88 ท่อน พร้อมบ่อพัก คสล.จำนวน 11 แห่ง และก่อสร้างรางระบายน้ำ คสล.รูปตัววี ความยาว 69 ม. และวางท่อระบายน้ำ คสล. (มอก.ชั้น3) ขนาดเส้นผ่านศูนย์กลาง0.40x1.00 ลอดถนน 1 แถว ใช้ท่อ 5 ท่อน ตามแบบเทศบาลตำบลชะมาย</t>
  </si>
  <si>
    <t xml:space="preserve">ทำการเกลี่ยปรับแต่งพื้นทางเดิม และก่อสร้างเป็นผิวจราจรแบบคอนกรีตเสริมเหล็ก กว้างเฉลี่ย 4.00 เมตร ระยะทาง 210.00 เมตร หนา 0.15 เมตร หรือพื้นที่รวมไม่น้อยกว่า 840.00 ตารางเมตร พร้อมลงหินคลุกไหล่ทาง กว้างเฉลี่ยข้างละ  0.25 เมตร และวางท่อระบายน้ำ คสล. (มอก.ชั้น 3) ขนาดเส้นผ่านศูนย์กลาง 0.40x1.00 เมตร ลอดถนน 1.00 แถว ใช้ท่อ 8.00 ท่อน ตามแบบเทศบาลตำบลชะมาย 
</t>
  </si>
  <si>
    <t>ปรับปรุงโดยทำการก่อสร้างห้องน้ำสาธารณะ ขนาดกว้าง 6.00 ม. ยาว 4.00 ม. หรือพื้นที่รวมไม่น้อยกว่า 24 ตร. ม. ตามแบบเทศบาลตำบลชะมาย</t>
  </si>
  <si>
    <t>หมู่ที่ 8</t>
  </si>
  <si>
    <t xml:space="preserve">ปรับปรุงโดยทำการก่อสร้างหินเรียงยาแนว ความยาว 71.00 ม. ตามแบบเทศบาลตำบลชะมาย </t>
  </si>
  <si>
    <t xml:space="preserve">ปรับปรุงโดยทำการก่อสร้างหินเรียงยาแนว ความยาว 89 ม. ตามแบบเทศบาลตำบลชะมาย </t>
  </si>
  <si>
    <t>ปรัปรุงโดยลาดยางผิวจราจรแบบ  Asphaltic Concrete (Overlay) ทับผิวจราจรเดิม กว้างเฉลี่ย 7 ม.ระยะทาง 36.00 ม. หนา 0.05 ม. หรือพื้นที่รวมไม่น้อยกว่า 252 .00 ตร.ม.และวางท่อระบายน้ำ คสล.(มอก.ชั้น3) ขนาดเส้นผ่านศูนย์กลาง0.40x100 ม. จำนวน 32 ท่อน พร้อมบ่อพัก คสล. จำนวน 5 แห่ง และก่อสร้างรางระบายน้ำคสล.รูปตัววี ความยาว 30ม. และวางท่อระบายน้ำ คสล.(มอก.ชั้น 3 )ขนาดเส้นผ่านศูนย์กลาง 0.40x1.00 ม. ลอดถนน1 แถว ใช้ท่อ 7 ท่อน ตามแบบเทศบาลตำบลชะมาย</t>
  </si>
  <si>
    <t>ปรับปรุงโดยทำการลาดยางผิวจราจรแบบAsphaltic Concrete(Overlay) ทับผิวจราจรเดิม กว้างเฉลี่ย 5.50 ม. ระยะทาง 276 ม. หนา 0.05 ม. หรือพื้นที่รวมไม่น้อยกว่า 1518 ตร.ม. รามแบบเทศบาลตำบลชะมาย</t>
  </si>
  <si>
    <t>ปรับปรุงโดยถมดินคันทางพร้อมเกลี่ยปรับแต่งบดอัดแน่น และก่อสร้างเป็นผิวจราจรแบบหินคลุกพร้อมเกลี่ยปรับแต่งบดอัดแน่น กว้างเฉลี่ย 4 ม. ระยะทาง 118 ม. หนา 0.15 ม. หรือพื้นที่รวมไม่น้อยกว่า 472 ตร.ม. และวางท่อระบายน้ำ คสล.(มอก.ชั้น 3)ขนาดเส้นผ่านศูนย์กลาง0.80x100 ม.ลอดถนน 1 แถว ใช้ท่อ 8.00 ท่อน พร้อมบ่อพัก คสล.จำนวน 1 แห่ง ตามแบบเทศบาลตำบลชะมาย  </t>
  </si>
  <si>
    <t>ปรับปรุงโดยลาดยางผิวจราจรแบบAsphaltic Concrete (Overlay)ทับผิวจราจรเดิม กว้างเ(ฉลี่ย 6.00 ม. ระยะทาง 86 ม. หนา 0.05ม. หรือพื้นที่รวมไม่น้อยกว่า 516 ตร.ม.และวางท่อระบายน้ำคสล.(มอก.ชั้น3) ขนาดเส้นผ่านศูนย์กลาง0.40x1.00ม. จำนวน 79 ท่อน พภร้อมบ่อพักคสล.จำนวน 10 แห่ง และก่อสร้างรางระบายน้ำคสล.รูปตัววี ความยาว 69 ม. ตามแบบเทศบาลตำบลชะมาย</t>
  </si>
  <si>
    <t xml:space="preserve">ปรับปรุงโดย ตอนที่ 1 ทำการลาดยางผิวจราจรแบบAsphaltic Concrete(Overlay) ทับผิวจราจรเดิมสายเขาตาเล่ง กว้างเฉลี่ย 4.70ม. ระยะทาง104 ม. หนา 0.05 ม. หรือพื้นที่รวมไม่น้อยกว่า 488.80ม. ตอนที่ 2 ทำการลาดยางผิวจราจรแบบ Asphaltic Concrete(Overlay)ทับผิวจราจรเดิมซอยหมอเนียน กว้างเฉลี่ย 4.80ม.ระยะทาง 50 ม.หนา 0.05 ม. หรือพื้นที่รวมไม่น้อยกว่า 240 ตร.ม.               </t>
  </si>
  <si>
    <t>ปรับปรุงโดย ตอนที่ 1 ทำการลาดยางผิวจราจรแบบAsphaltic Concret (Overlay) ทับผิวจราจรเดิม กว้างเฉลี่ย 10 ม. ระยะทาง 30 ม.หนา 0.05 ม. หรือพื้นที่รวมไม่น้อยกว่า 300 ตร.ม. ตอนที่ 2 ทำการลาดยางผิวจราจรแบบAsphaltic Concret  (Overlay)ทับผวจราจรเดิม กว้างเฉลี่ย 6 ม. ระยะทาง 75 ม. หนา 0.05 ม. หรือพื้นที่รวมไม่น้อยกว่า 246 ตร.ม. ตอนที่ 3 ทำการลาดยางผิวจราจรแบบAsphaltic Concret  (Overlay)ทับผวจราจรเดิม กว้างเฉลี่ย 6 ม. ระยะทาง 41 ม. หนา 0.05 ม. หรือพื้นที่รวมไม่น้อยกว่า 246 ตร.ม.ตอนที่ 4 ทำการลาดยางผิวจราจรแบบAsphaltic Concrete(Overlay)ทับผวจราจรเดิม กว้างเฉลี่ย 6 ม. ระยะทาง 53 ม. หนา 0.05 ม. หรือพื้นที่รวมไม่น้อยกว่า 318 ตร.ม. หรือพื้นที่รวมทั้งหมดไม่น้อยกว่า 1314 ตร.ม. ตามแบบเทศบาลตำบลชะมาย</t>
  </si>
  <si>
    <t xml:space="preserve">หมู่ที่ 2 </t>
  </si>
  <si>
    <t>ปรับปรงโดยทำการลาดยางผิวจราจรแบบ Asphaltic Concret (Overlay)ทับผิวจราจรเดิมกว้างเฉลี่ย 5.00 ม. ระยะทาง 328 ม. หนา 0.05 ม. หรือพื้นที่รวมไม่น้อยกว่า 1640 ตร.ม. ตามแบบเทศบาลตำบลชะมาย</t>
  </si>
  <si>
    <t xml:space="preserve">หมู่ที่ 4 </t>
  </si>
  <si>
    <t>ปรับปรุงโดยทำการลาดยางผิวจราจรแบบAsphaltic Concrete(Overlay) ทับผิวจราจรเดิม กว้างเฉลี่ย 5.00 ม. ระยะทาง 250 ม. หนา 0.05 ม. หรือพื้นที่รวมไม่น้อยกว่า 1250 ตร.ม. ตามแบบเทศบาลตำบลชะมาย</t>
  </si>
  <si>
    <t xml:space="preserve">ปรับปรุงซ่อมแซมผิวจราจรแบบพาราแอสฟัลท์คอนกรีตรหัสทางหลวงท้องถิ่น นศ.ถ.33-006 สายทุ่งสง-ทุ่งใหญ่ หมู่ที่ 2-8 บ้านนาแฝด ตำบลชะมาย กว้าง 19 ม.ยาว 930ม.หนา 0.05 ม. หรือมีพื้นที่รวมไม่น้อยกว่า 18415 ตร.ม. </t>
  </si>
  <si>
    <t xml:space="preserve">หมู่ที่ 2-8 </t>
  </si>
  <si>
    <t>รวม               33                       โครงการ</t>
  </si>
  <si>
    <t>บาท</t>
  </si>
  <si>
    <t>รวม              2                  โครงการ</t>
  </si>
  <si>
    <t>จัดให้มีการเลือกตั้งตามที่กฎหมายกำหนด</t>
  </si>
  <si>
    <t>หน่วยการเลือกตั้งที่กำหนด</t>
  </si>
  <si>
    <t>สำนักปลัดเทศบาล</t>
  </si>
  <si>
    <t>สำนักงานเทศบาลตำบล ชะมาย</t>
  </si>
  <si>
    <t>ปรับปรุงโรงจอดรถเป็นห้องเก็บวัสดุ อุปกรณ์กว้าง 5 ม.ยาว 5 ม. หรือพื้นที่รวมไม่น้อยกว่า 25 ตร.ม.</t>
  </si>
  <si>
    <t>หมู่ที่ 6 เทศบาลตำบลชะมาย</t>
  </si>
  <si>
    <t>รวม         1           โครงการ</t>
  </si>
  <si>
    <t>โครงการก่อสร้างถนนคอนกรีตสายสถานีขนส่งผู้โดยสารอำเภอทุ่งสง</t>
  </si>
  <si>
    <t>ทำการขุดรื้อถนนคอนกรีตเดิมและก่อสร้างเป็นผิวจราจรแบบคอนกรีตเสริมเหล็กตอนที่ 1 พื้นที่รวมไม่น้อยกว่า 267.50 ตรม. และตอนที 2 พื้นที่รวมไม่น้อยกว่า 549 ตรม.</t>
  </si>
  <si>
    <t>สำนักงานเทศบาลตำบลชะมาย</t>
  </si>
  <si>
    <t xml:space="preserve">ซุ่มเฉลิมพระเกียรติ ถนนสายหนองเหรียง-คลองจัง ขนาดกว้าง 10 เมตร </t>
  </si>
  <si>
    <t>จัดกิจกรรมทำบุญ กิจกรรมแสดงผลการดำเนินการโครงการต่างๆของเทศบาล โดยมีขั้นตอนดังนี้ 1.ประชุมหารือผู้เกี่ยวข้องในการจัดกิจกรรม 2.เสนอโครงการเพื่อขอรับการอนุมัติ 3.เสนอคำสั่งแต่งตั้งคณะกรรมการและเจ้าหน้าที่รับผิดชอบกิจกรรมต่างๆ 4.ดำเนินกิจกรรมตามเป้าหมายที่กำหนด     5.ประเมินผลหลังจากจัดกิจกรรมตามโครงการนำเสนอคระผู้บริหาร</t>
  </si>
  <si>
    <t xml:space="preserve">อุดหนุนองค์การบริหารส่วนตำบลนาหลวงเสนตามโครงการศูนย์ปฏิบัติการร่วมในการช่วยเหลือประชาชนขององค์กรปกครองส่วนท้องถิ่นอำเภอทุ่งสง ประจำปี 2562 </t>
  </si>
  <si>
    <t>อำเภอทุ่งสง</t>
  </si>
  <si>
    <t>โครงการก่อสร้างอาคารศูนย์พัฒนาเด็กเล็ก</t>
  </si>
  <si>
    <t>ก่อสร้างอาคารศูนย์พัฒนาเด็กเล็ก จำนวน 1 ศูนย์</t>
  </si>
  <si>
    <t>งานการศึกษา   สำนักปลัดเทศบาล</t>
  </si>
  <si>
    <t>โครงการชุดอุปกรณ์สำหรับห้องเรียนโครงการพัฒนาคุณภาพการศึกษษด้วยเทคโนโลยีสารสนเทศ DLTV</t>
  </si>
  <si>
    <t>ชุดอุปกรณ์สำหรับห้องเรียนโครงการพัฒนาคุณภาพการศึกษาด้วยเทคโนโลยีสารสนเทศ DLTVศูนย์พัฒนาเด็กเล็ก</t>
  </si>
  <si>
    <t>จัดกิจกรรมปฐมนิเทศนักศึกษาใหม่และประชุมผู้ปกครองในศูนย์พัฒนาเด็กเล็กเทศบาลตำบลชะมาย</t>
  </si>
  <si>
    <t>ศูนย์พัฒนาเด็กเล็กเทศบาลตำบลชะมาย</t>
  </si>
  <si>
    <t>ค่าอาหารเสริม(นม)</t>
  </si>
  <si>
    <t>จัดซื้ออาหารเสริมนมสำหรับศูนย์พัฒนาเด็กเล็กและนักเรียนสังกัด สพฐ.ได้รับอาหารเสริมนมจำนวน 260 วัน ข้อมูล ณ วันที่ 10 มิถุนายน 2561</t>
  </si>
  <si>
    <t>ศูนย์พัฒนาเด็กเล็กโรงเรียนบ้านหนองหว้าและนักเรียนสังกัด สพฐ.</t>
  </si>
  <si>
    <t>ปรับปรุงและก่อสร้างสนามเด็กเล่นศพด.โดรงเรียนบ้านหนองหว้า ขนาดกว้าง 120 ม. ยาว 8 ม.</t>
  </si>
  <si>
    <t>ศูนย์พัฒนาเด็กเล็กโรงเรียนบ้านหนองหว้า</t>
  </si>
  <si>
    <t>โครงการอาหารกลางวันให้นักเรียนระดับชั้นอนุบาล-ประถมศึกษาปีที่ 6</t>
  </si>
  <si>
    <t xml:space="preserve">อุดหนุนอาหารกลางวันให้กับนักเรียนระดับชั้นอนุบาล-ประถมศึกษาปีที่ 6โรงเรียนสังกัด สพฐ. ในเขตพื้นที่ตำบลชะมาย จำนวน 3 โรง จำนวน 1,139  คน </t>
  </si>
  <si>
    <t>โรงเรียนสังกัด สพฐ จำนวน ๓  แห่ง</t>
  </si>
  <si>
    <t>เป็นค่าอาหารกลางวันให้แก่ศูนย์พัฒนาเด็กเล็กเทศบาลตำบลชะมาย จำนวน 201 คนคนละ 20 บาท จำนวน 245 วัน ข้อมูลเด็ก ณ วันที่ 10 มิถุนายน 2561</t>
  </si>
  <si>
    <t>เป็นค่าสื่อการเรียนการสอน (รายหัว) จำนวน 201 คน คนละ 1,700 บาท ข้อมูลเด็ก ณ วันที่ 10 มิถุนายน 2561</t>
  </si>
  <si>
    <t xml:space="preserve">สนับสนุนค่าใช้จ่ายในการจัดการศึกษาสำหรับศูนย์พัฒนาเด็กเล็ก สำหรับเด็กปฐมวัย อายุ 3-5 ปี จำนวน 100 คน ดังนี้ ค่าหนังสือ คนละ 200 บาท/ปี ค่าอุปกรณ์การเรียน คนละ 200 บาท/ปี ค่าเครื่องแบบนักเรียน คนละ 300 บาท/ปี  ค่ากิจกรรมพัฒนาผู้เรียน คนละ 430 บาท/ปี </t>
  </si>
  <si>
    <t>รวม                  9                      โครงการ</t>
  </si>
  <si>
    <t>1.จัดอบรมให้คว่ามรู้แก่เครือข่ายเฝ้าระวังประจำหมู่บ้าน จำนวน 8 หมู่บ้าน 2.จัดอบรมให้ความรู้แก่กลุ่มสตรี อายุ 30-70 ปี จำนวน 8 หมู่บ้าน</t>
  </si>
  <si>
    <t>ในเขตพื้นที่ตำบลชะมาย</t>
  </si>
  <si>
    <t>1.รณรงค์ส่งเสริมการบริโภคเกลือไอโอดีนในครัวเรือน กลุ่มสตรีมีครรภ์ในศูนย์พัฒนาเด็กเล็ก2.ตรวจมาตรฐานเกลือไอโอดีนในร้านค้าชุมชนและมอบป้ายร้านค้าขายเกลือเสริมไอโอดีนมาตรฐาน</t>
  </si>
  <si>
    <t>1.จัดรณรงค์ให้ความรู้แก่สตรีมีครรภ์หลักสูตรโรงเรียนพ่อแม่ จำนวน 8 หมู่บ้าน                 2.จัดอบรมให้ความรู้เรื่องโภชนาการและพัฒนาการเด็กแรกเกิดถึง 2 ปี แก่ผู้ปกครอง</t>
  </si>
  <si>
    <t>จัดอบรมให้ความรู้และสร้างความเข้าใจเกี่ยวกับปัญหาการตั้งครรภ์เมื่อไม่พร้อมให้กับวัยรุ่นในเขตเทศบาลตำบลชะมาย</t>
  </si>
  <si>
    <t>โรงเรียนในเขตพื้นที่ตำบลชะมาย</t>
  </si>
  <si>
    <t>จัดอบรมให้ความรู้แก่ประชาชนในเขตเทศบาลตำบลชะมาย</t>
  </si>
  <si>
    <t xml:space="preserve">รณรงค์ป้องกันและควบคุมโรคไข้เลือดออกในเขตตำบลชะมาย                     </t>
  </si>
  <si>
    <t>ในเขตพื้นที่     หมู่ที่ 1-8 ตำบลชะมาย</t>
  </si>
  <si>
    <t>จัดซื้อวัคซีนและอุปกรณ์ในการควบคุมและป้องกันโรคพิษสุนัขบ้าให้สุนัข แมว และสัตว์เลี้ยงลูกด้วยนม ในเขตเทศบาลตำบลชะมาย</t>
  </si>
  <si>
    <t>จัดบริการในการพัฒนางานในระบบแพทย์ฉุกเฉินซ฿งให้บริการในการช่วยเหลือรับส่งผู้บาดเจ็บจากอุบัติเหตุ และผู้ป่วยฉุกเฉินไปยังโรงพยาบาล</t>
  </si>
  <si>
    <t>รวม            9              โครงการ</t>
  </si>
  <si>
    <t>จ้างเหมาบริการบุคคลธรรมดาปฎิบัติงานฉีดพ่นสารเคมีตามภารกิจหน้าที่ของเทศบาล ได้แก่ ฉีดพ่นสารเคมีกำจัดยุงและแมลงกำจัดวัชพืช และอื่นๆที่เกี่ยวข้องเพื่อควบคุมและป้องกันโรค</t>
  </si>
  <si>
    <t>รวม                   3              โครงการ</t>
  </si>
  <si>
    <t>ประสานงานผู้ที่เกี่ยวข้องเพื่อเตรียมงาน นำเสนอโครงการให้ผู้บริหารพิจารณา จัดประชุมเพื่อเตรียมงาน จัดกิจกรรมตามโครงการฯ เช่นสำรวจข้อมูลและฝึกอบรมให้ความรู้</t>
  </si>
  <si>
    <t>พื้นที่ตำบลชะมาย</t>
  </si>
  <si>
    <t xml:space="preserve">    งานพัฒนา       ชุมชน     สำนักปลัดเทศบาล</t>
  </si>
  <si>
    <t xml:space="preserve">ประสานวิทยากร กลุ่มเป้าหมายเข้าร่วมโครงการฯ นำเสนอโครงการให้ผู้บริหารพิจารณา จัดประชุมเพื่อเตรียมหลักสูตร ประสานวิทยากรฝึกอบรมนอกสถานที่ ภาวะการเป็นผู้นำระเบียบวินัยเด็กละเยาวชนในพื้นที่ จำนวน 50 คน </t>
  </si>
  <si>
    <t xml:space="preserve">ตำบลชะมาย </t>
  </si>
  <si>
    <t>นำเสนอโครงการให้ผู้บริหารพิจารณา จัดประชุมเพื่อเตรียมหลักสูตร ประสายวิทยากร จัดฝึกอบรม 12 วัน ให้กับผู้สูงอายุตามหลักสูตรในโรงเรียน ผู้สูงอายุ จำนวน 40 คน ให้ความรู้เรื่องสุขภาพ ความรู้เกี่ยวกับสิทธิหน้าที่การฝึกอาชีพและกิจกรรมนันทนาการ</t>
  </si>
  <si>
    <t xml:space="preserve">ศูนย์พัฒนาคุณภาพชีวิตและส่งเสริมอาชีพผู้สูงอายุเทศบาลตำบลชะมาย </t>
  </si>
  <si>
    <t>เป็นค่าใช้จ่ายในกิจกรรมส่งเสริมการบำบัดฟื้นฟูผู้ติดยาเสพติด/ผู้เสพยาเสพติด และส่งเสริมการฝึกอาชีพให้แก่ผู้ผ่านการบำบัดฟื้นฟู</t>
  </si>
  <si>
    <t>งานป้องกันและบรรเทาสาธารณภัย     สำนักปลัดเทศบาล</t>
  </si>
  <si>
    <t>นำเสนอโครงการให้ผู้บริหารพิจารณา ประสานหน่วยงานที่เกี่ยวข้องร่วมจัดกิจกรรมด้านการบริการแก่ประชาชนในพื้นที่ 2 วัน จำนวน 1000 คน ให้ได้รับบริการได้อย่าวสะดวกและรวดเร็ว</t>
  </si>
  <si>
    <t>สำนักงานเทศบาลและวัดเขากลาย ตำบลชะมาย อำเภอทุ่งสง จังหวัดนครศรีธรรมราช</t>
  </si>
  <si>
    <t>ฝึกอบรมเยาวชนและกลุ่มเสี่ยง บูรณาการร่วมกับ กศน.ตำบลชะมาย</t>
  </si>
  <si>
    <t>สูนย์กศน.ตำบลชะมาย</t>
  </si>
  <si>
    <t xml:space="preserve">นำเสนอโครงการให้ผู้บริหารพิจารณา ประสานวิทยากรจัดเตรียมสถานที่ จัดฝึกอบรม 1 วัน ให้ความรู้แก่ผู้นำท้องที่ ในการจัดทำแผนชุมชน จำนวน 80 คน </t>
  </si>
  <si>
    <t xml:space="preserve">ศูนย์พัฒนาคุณภาพชีวิตและส่งเสริมอาชีพผู้สูงอายุ เทศบาลตำบล  ชะมาย สถานีขนส่งผู้โดยสารอำเภอทุ่งสง ชั้น๒ </t>
  </si>
  <si>
    <t>รวม              4                   โครงการ</t>
  </si>
  <si>
    <t>จัดกิจกรรมการแข่งขันกีฬานักเรียนเยาวชนและประชาชนทั้งภายในและภายนอกเทศบาลที่จะต้องดำเนินการทั้งในระดับอำเภอและจังหวัดและค่าใช่จ่ายในการแข่งขันกีฬาสีของศูนย์พัฒนาเด็กเล็กเทศบาลตำบลชะมายและการแข่งขันกีฬาอื่นๆที่เป็นอำนาจหน้าที่ของเทศบาลตำบลชะมาย</t>
  </si>
  <si>
    <t>จัดกิจกรรมทำบุญตักบาตรงานวันขึ้นปีใหม่ของเทศบาล เช่นจัดกิจกรรมทำบุญตักบาตร และกิจกรรมต่างๆในวันขึ้นปีใหม่</t>
  </si>
  <si>
    <t>วัดเขากลาย</t>
  </si>
  <si>
    <t>จัดกิจกรรมรดน้ำดำหัวขอพรผู้สูงอายุสำหรับโครงการงานวันสงกรานต์</t>
  </si>
  <si>
    <t xml:space="preserve">การจัดงานลอยกระทงประจำปีและกิจกรรมต่างๆ </t>
  </si>
  <si>
    <t>บริเวณพื้นที่ตำบลชะมาย</t>
  </si>
  <si>
    <t>จัดกิจกรรมวันเด็กของศูนย์พัฒนาเด็กเล็กและที่สำนักงานเทศบาลตำบลชะมาย</t>
  </si>
  <si>
    <t>อุดหนุนอำเภอทุ่งสงเพื่อจัดงานประเพณีมาฆบูชาแห่ผ้าขึ้นธาตุ</t>
  </si>
  <si>
    <t>วัดเขากลาย/วัดวังหีบ</t>
  </si>
  <si>
    <t>จัดกิจกรรมสำหรับปรับปรุงตกแต่งเรือพนมพระ  พร้อมดำเนินการส่งเสริมประเพณีอันดีงามของท้องถิ่น จัดกิจกรรมตกแต่งเรือพนมพระจำนวน 2 วัด วัดละ 50,000 บาท</t>
  </si>
  <si>
    <t>อุดหนุนอำเภอทุ่งสงประเพณีเดือนสิบ</t>
  </si>
  <si>
    <t>อุดหนุนอำเภอทุ่งสง ในการจัดงานประเพณีต่างๆประจำปี</t>
  </si>
  <si>
    <t>อุดหนุนอำเภอทุ่งสงในการจัดงานรัฐพิธีต่างๆ</t>
  </si>
  <si>
    <t>อุดหนุนมูลนิธิเจ้าเฮงเซ (ศาลเจ้า 108 -109 ทุ่งสง) ในการจัดงานประเพณีกระจาด (วันสารทจีน)</t>
  </si>
  <si>
    <t>หมู่ที่ ๘ ตำบล  ชะมาย</t>
  </si>
  <si>
    <t>อุดหนุนสภาวัฒนธรรมเทศบาลตำบลชะมายในการจัดงานเข้าพรรษา</t>
  </si>
  <si>
    <t>รวม           12                   โครงการ</t>
  </si>
  <si>
    <t>เงินสวัสดิการสำหรับผู้สูงอายุ จำนวน 1,796 คน</t>
  </si>
  <si>
    <t>ผู้สูงอายุในเขตพื้นที่ตำบลชะมาย</t>
  </si>
  <si>
    <t>เงินสวัสดิการสำหรับผู้พิการ จำนวน 276 คน</t>
  </si>
  <si>
    <t>คนพิการในเขตเทศบาลตำบล  ชะมาย</t>
  </si>
  <si>
    <t>เงินสวัสดิการสำหรับผู้ป่วยเอดส์ จำนวน 16 ราย</t>
  </si>
  <si>
    <t>ผู้ป่วยเอดส์ในเขตเทศบาลตำบล ชะมาย</t>
  </si>
  <si>
    <t>รวม               3                 โครงการ</t>
  </si>
  <si>
    <t>ศูนย์ปฏิบัติการร่วมในการช่วยเหลือประชาชนขององค์กรปกครองส่วนท้องถิ่นอำเภอทุ่งสง</t>
  </si>
  <si>
    <t>นำเสนอโครงการให้ผู้บริหารพิจารณา ประสานวิยากร จัดฝึกอบรม 1 วัน ให้กับประชาชนจำนวน 50 คน ในเรื่องอาชีพตามแนวทางปรัชญาเศรษฐกิจพอเพียง</t>
  </si>
  <si>
    <t>งานพัฒนา     ชุนชน       สำนักปลัดเทศบาล</t>
  </si>
  <si>
    <t>อุดหนุนให้แก่ กศน.ตำบลชะมายในการฝึกอบรมความรู้ด้านเทคโนโลยีให้กับนักศึกษา กศน. และประชาชน เป็นค่าวัสดุ และรายจ่ายอื่นๆ</t>
  </si>
  <si>
    <t>กศน. ตำบลชะมาย</t>
  </si>
  <si>
    <t xml:space="preserve">ศูนย์พัฒนาคุณภาพชีวิตและส่งเสริมอาชีพผู้สูงอายุเทศบาลตำบลชะมาย สถานีขนส่งผู้โดยสารทุ่งสง ชั้น 2 </t>
  </si>
  <si>
    <t>นำเสนอโครงการให้ผู้บริหารพิจารณา ประสานหน่วยงานที่ขอรับเงินอุดหนุนดำเนินการตาม   ระเบียบฯฝึกอบรมหลักสูตรช่างเสริมสวย</t>
  </si>
  <si>
    <t xml:space="preserve">ศูนย์เรียนรู้เศรษฐกิจพอเพียงบ้านวังหีบ หมู่ที่ 5 ตำบลชะมาย </t>
  </si>
  <si>
    <t>รวม                  1                    โครงการ</t>
  </si>
  <si>
    <t>รวม               2                   โครงการ</t>
  </si>
  <si>
    <t xml:space="preserve">อบรมให้ความรู้ด้านกฏหมายแก่ประชาชน บุคลากรของเทศบาล  จำนวน 1 วัน เป้าหมาย 70 คน              </t>
  </si>
  <si>
    <t xml:space="preserve">  งานนิติการ   กองวิชาการและแผนงาน</t>
  </si>
  <si>
    <t xml:space="preserve">อบรมอาสาสมัครประชาชนเป็นนักประชาสัมพันธ์ประจำหมู่บ้าน ในเขตเทศบาลตำบลชะมาย จำนวน 1 วัน เป้าหมาย 70 คน                              </t>
  </si>
  <si>
    <t>งานประชาสัมพันธ์  กองวิชาการและแผนงาน</t>
  </si>
  <si>
    <t>ประชุมประชาคม หรือการดำเนินการ แก้ไข เปลี่ยนแปลง หรือเพิ่มเติมแผนพัฒนาท้องถิ่นสี่ปีหรือประชุมเวทีประชาคมต่างๆ ที่เกี่ยวข้องกับการพัฒนาเทศบาล</t>
  </si>
  <si>
    <t>พื้นที่ตำบชะมาย</t>
  </si>
  <si>
    <t>งานวิเคราะห์นโยบายและแผน   กองวิชาการและแผนงาน</t>
  </si>
  <si>
    <t xml:space="preserve">จ้างเหมาพนักงานวิทยุ จำนวน 1 คน </t>
  </si>
  <si>
    <t xml:space="preserve">จ้างเหมาบริการบุคคลภานนอกตำแหน่งพนักงานดับเพลิง จำนวน 8 คน </t>
  </si>
  <si>
    <t xml:space="preserve">งานป้องกันและบรรเทาสาธารณภัยสำนักปลัดเทศบาล    </t>
  </si>
  <si>
    <t>ฝึกอบรมพนักงานและพนักงานจ้างเทศบาลตำบลชะมาย</t>
  </si>
  <si>
    <t>ฝึกอบรม อปพร. และอาสาสมัครมูลนิธิต่างๆ</t>
  </si>
  <si>
    <t>จัดตั้งจุดให้บริการประชาชนริมถนนสายเอเชีย๔๑ ในช่วงเทศกาลปีใหม่และสงกรานต์ จำนวน 2 ครั้ง/ปี ลดอุบัติเหตุการเสียชีวิตเป็น 0</t>
  </si>
  <si>
    <t>บริเวณสี่แยกหนองหว้า หมู่ที่๑</t>
  </si>
  <si>
    <t>รวม              5                 โครงการ</t>
  </si>
  <si>
    <t>4.3  แผนงานการพาณิชย์</t>
  </si>
  <si>
    <t>ประชาสัมพันธ์ รณรงค์ เชิญชวน สร้างความรู้ความเข้าใจในบทบาทหน้าที่ในการให้บริการของสถานีขนส่งผู้โดยสารอำเภอทุ่งสง</t>
  </si>
  <si>
    <t xml:space="preserve">จัดฝึกอบรมสัมนาบุคลากรในสถานีขนส่งผู้โดยสารอำเภอทุ่งสง เพื่อฝึกอบรมความรู้และมารยาท และการเพิ่มทักษะการให้บริการประชาชนของสถานีขนส่งผู้โดยสารอำเภอทุ่งสง </t>
  </si>
  <si>
    <t>รวม           3           โครงการ</t>
  </si>
  <si>
    <t xml:space="preserve">จัดซื้อวัสดุการเกษตรพันธุ์ไม้ดอก ไม้ประดับ </t>
  </si>
  <si>
    <t>จัดกิจกรรมพัฒนาปรับปรุงและสร้างสภาพแวดล้อมในชุมชนให้เป็นเมืองน่าออยู่ อย่างน้อย 2 กิจกรรมการต่อปี เช่นกิจกรรม Big Cleanning Day</t>
  </si>
  <si>
    <t>ในเขตพื้นที่ตำบลชะมาย จำนวน 8 หมู่บ้าน</t>
  </si>
  <si>
    <t>รวม            2            โครงการ</t>
  </si>
  <si>
    <t>5.2  แผนงานเคหะและชุมชน</t>
  </si>
  <si>
    <t>โครงการเพิ่มประสิทธิภาพการรักษาความสะอาด</t>
  </si>
  <si>
    <t>จ้างเหมาบริการเอกชนในการฝังกลบขยะ</t>
  </si>
  <si>
    <t>สถานที่ฝังกลบขยะของเอกชน</t>
  </si>
  <si>
    <t xml:space="preserve">โครงการจ้างเหมาบริการบุคคลธรรมดาปฏิบัติงานรักษาความสะอาด </t>
  </si>
  <si>
    <t>จ้างเหมาบริการบุคคลธรรมดาปฏิบัติงานรักษาความสะอาด บริเวณที่ทางสาธารณะและสวนสาธารณะให้มีความสะอาดเป็นระเบียบเรียบร้อย จำนวน 2 คน ระยะเวลา 12 เดือน เดือนละ 9,000 บาท</t>
  </si>
  <si>
    <t>โครงการจ้างเหมาบริการบุคคลธรรมดาปฏิกูล</t>
  </si>
  <si>
    <t>จ้างเหมาบุคคลธรรมดาปฏิบัติงานกำจัดสิ่งปฏิกูล จำนวน 1 คน ระยะเวลา 12 เดือน เดือนละ 9,000 บาท</t>
  </si>
  <si>
    <t>1. จ้างเหมาบริการในการจัดการขยะตามกิจกรรมส่งเสริมการทำปุ๋ยหมักจากขยะอินทรีย์  2. ส่งเสริมการจัดการทรัพยากรธรรมชาติและสิ่งแวดล้อม รวมถึงเป็น คชจ.ในการดำเนินกิจกรรมการจัดการขยะ และร่วมขับเคลื่อนโครงการตามแผนงาน/กิจกรรมที่ได้รับการสนับสนุนจากกองทุนสิ่งแวดล้อม</t>
  </si>
  <si>
    <t>โครงการณรงค์สร้างจิตสำนึกคัดแยกขยะและของเสียจากต้นทาง</t>
  </si>
  <si>
    <t>รณรงค์สร้างจิตสำนึกในการคัดแยกขยะต้นทางตามหลัก 3Rs ให้กับครัวเรือน ชุมชน และสถานประกอบการ</t>
  </si>
  <si>
    <t>รวม           5        โครงการ</t>
  </si>
  <si>
    <t>ปีงบประมาณ พ.ศ. ๒๕๖2</t>
  </si>
  <si>
    <t>พ.ศ.๒๕๖1</t>
  </si>
  <si>
    <t>พ.ศ. ๒๕๖2</t>
  </si>
  <si>
    <t xml:space="preserve">โครงการปรับปรุงและพัฒนาแหล่งน้ำสระน้ำนบใต้ หมู่ที่ 5 </t>
  </si>
  <si>
    <t>ปรับปรุงและพัฒนาแหล่งน้ำนบใต้ หมู่ที่ 5 บ้านหูนบ ตำบลชะมาย ปริมาตรไม่น้อยกว่า 10840 ลบ.ม.พร้อมปรับปรุงถนนรอบสระ</t>
  </si>
  <si>
    <t xml:space="preserve">โครงการปรับปรุงและพัฒนาแหล่งน้ำสระน้ำนบเหนือ หมู่ที่ 5 </t>
  </si>
  <si>
    <t>ปรับปรุงและพัฒนาแหล่งน้ำนบเหนือ หมู่ที่ 5 บ้านหูนบ ตำบลชะมาย ปริมาตรไม่น้อยกว่า 42160 ลบ.ม.พร้อมปรับปรุงถนนรอบสระ</t>
  </si>
  <si>
    <t>รวม           2       โครงการ</t>
  </si>
  <si>
    <t>1,185,000  เงินอุดหนุนเฉพาะกิจ</t>
  </si>
  <si>
    <t>2,234,000 เงินอุดหนุนเฉพาะกิจ</t>
  </si>
  <si>
    <t xml:space="preserve">โครงการจัดทำและปรับปรุงแผนที่ภาษีและทะเบียนทรัพย์สิน  </t>
  </si>
  <si>
    <t xml:space="preserve">จัดทำแผนที่แม่บทและคัดลอกข้อมูลที่ดิน สำรวจข้อมูลภาคสนาม  </t>
  </si>
  <si>
    <t>ในเขตเทศบาลตำบลชะมาย</t>
  </si>
  <si>
    <t>จัดทำป้ายประชาสัมพันธ์ จัดทำแผ่นพับเอกสาร ประชาสัมพันธ์ความรู้ด้านภาษีท้องถิ่น</t>
  </si>
  <si>
    <t>โครงการเพิ่มประสิทธิภาพด้านพัสดุ</t>
  </si>
  <si>
    <t>ให้ความรู้ด้านพัสดุแก่บุคลากรของเทศบาลตำบลชะมายและตัวแทนประชาคมเป้าหมาย 50 คน</t>
  </si>
  <si>
    <t>ห้องประชุมสำนักงานเทศบาลตำบล ชะมาย</t>
  </si>
  <si>
    <t xml:space="preserve">ให้ความรู้ด้านการเงินการคลังแก่ผู้บริหารท้องถิ่นและพนักงานเทศบาลตำบลชะมาย จำนวน 1 ครั้ง/ปี </t>
  </si>
  <si>
    <t>รวม          4           โครงการ</t>
  </si>
  <si>
    <t xml:space="preserve">เก้าอี้ทำงาน จำนวน 4 ตัว </t>
  </si>
  <si>
    <t>งานธุรการกองวิชาการและแผนงาน</t>
  </si>
  <si>
    <t>ตู้เอกสารเหล็กบานเลื่อนกระจก ขนาดไม่น้อยยกว่า 87x40x118  จำนวน 1 ตู้</t>
  </si>
  <si>
    <t>งานนิติการ กองวิชาการและแผนงาน</t>
  </si>
  <si>
    <t>เก้าอี้ปฏิบัติงาน/ชำนาญการจำนวน 2 ตัว (กองคลัง)</t>
  </si>
  <si>
    <t>เก้าอี้ปฏิบัติงาน/ชำนาญการจำนวน 2 ตัว</t>
  </si>
  <si>
    <t>ตู้เก็บแผ่นระวาง กว้างไม่น้อยกว่า 1.50 ม.ลึกไม่น้อยกว่า 1 เมตร สูงไม่น้อยกว่า 1.70ม.</t>
  </si>
  <si>
    <t xml:space="preserve">เก้าอี้ปฏิบัติงาน จำนวน 1 ตัว </t>
  </si>
  <si>
    <t xml:space="preserve">เก้าอี้ปฏิบัติงานปฏิบัติงานแบบมีพนักพิง จำนวน 1 ตัว </t>
  </si>
  <si>
    <t>ตู้เหล็กแบบ 2 บาน</t>
  </si>
  <si>
    <t>ตู้เหล็ก 2 บาน จำนวน 2 ตู้</t>
  </si>
  <si>
    <t>ตู้เหล็กแขวน 3 ลิ้นชัก จำนวน 1 ตู้</t>
  </si>
  <si>
    <t>รวม            7        โครงการ</t>
  </si>
  <si>
    <t>ชั้นวางหนังสือนิทานแบบพลาสติก จำนวน 5 ชุด</t>
  </si>
  <si>
    <t>จัดซื้อชั้นวางหนังสือนิทานแบบพลาสติก โพลีเอธิลีน จำนวน 3 ชุด</t>
  </si>
  <si>
    <t>ตู้บานเลื่อนแบบกระจกทรงสูง จำนวน 4 ตู้</t>
  </si>
  <si>
    <t>จัดซื้อตู้บานเลื่อนแบบกระจกทรงสูง จำนวน 4 ตู้</t>
  </si>
  <si>
    <t>รวม            2         โครงการ</t>
  </si>
  <si>
    <t xml:space="preserve">                         </t>
  </si>
  <si>
    <t>รวม            2        โครงการ</t>
  </si>
  <si>
    <t xml:space="preserve">รวมงบประมาณ </t>
  </si>
  <si>
    <t xml:space="preserve">โต๊ะเหล็ก </t>
  </si>
  <si>
    <t xml:space="preserve">โต๊ะเหล็กทำงาน ขนาด 5 ฟุต จำนวน 1 ตัว </t>
  </si>
  <si>
    <t xml:space="preserve">โต๊ะเหล็กทำงาน ขนาด 4.5 ฟุต จำนวน 1 ตัว </t>
  </si>
  <si>
    <t xml:space="preserve">เก้าอี้ทำงาน </t>
  </si>
  <si>
    <t xml:space="preserve">เก้าอี้ทำงาน จำนวน 2 ตัว </t>
  </si>
  <si>
    <t xml:space="preserve">ชั้นเก็บแฟ้ม </t>
  </si>
  <si>
    <t xml:space="preserve">ชั้นเก็บแฟ้ม 4 ชั้น 40 ช่อง จำนวน 1 ตู้ </t>
  </si>
  <si>
    <t xml:space="preserve">ตู้เก็บเอกสาร 2 บาน </t>
  </si>
  <si>
    <t xml:space="preserve">ตู้เก็บเอกสาร 2 บานเปิด จำนวน 2 ตู้ </t>
  </si>
  <si>
    <t xml:space="preserve">เต้นท์พับได้ </t>
  </si>
  <si>
    <t>เต้นท์พับได้ ขนาดกว้าง 3 ม. ยาว 3 ม.สูงไม่น้อยกว่า 2 ม.จำนวน 10 หลัง</t>
  </si>
  <si>
    <t>สำนักงานเทศบาลตำบล    ชะมาย</t>
  </si>
  <si>
    <t>งานพัฒนาชุมชนสำนักปลัดเทศบาล</t>
  </si>
  <si>
    <t xml:space="preserve">พัดลมใบพัดเหล็ก </t>
  </si>
  <si>
    <t>พัดลมใบพัดเหล้ก 4 ใบ ขนาด 24 นิ้ว สูงไม่น้อยกว่า 150 ซม. จำนวน 4 เครื่อง</t>
  </si>
  <si>
    <t>รวม                2                 โครงการ</t>
  </si>
  <si>
    <t>รวม                 7              โครงการ</t>
  </si>
  <si>
    <t xml:space="preserve">รถบรรทุก(ดีเซล)ขนาด 6 ตัน 9ล้อ ปริมาตรกระบอกสูบไม่ต่ำกว่า 6000 ซีซี หรือกำลังเครื่องยนต์สูงสุดไม่ต่ำกว่า 170 กิโลวัตต์ แบบบรรทุกน้ำ จำนวน 1 คัน </t>
  </si>
  <si>
    <t>รวม         1              โครงการ</t>
  </si>
  <si>
    <t xml:space="preserve">รถบรรทุก(ดีเซล)ขนาด 1 ตัน ขับเคลื่อน 4 ล้อ  ปริมาตรกระบอกสูบไม่ต่ำกว่า 2400 ซีซี  จำนวน 1 คัน </t>
  </si>
  <si>
    <t>งานประชาสัมพันธ์กองวิชาการและแผนงาน</t>
  </si>
  <si>
    <t xml:space="preserve">รถบรรทุก(ดีเซล)ขนาด 1 ตัน ขับเคลื่อน 4 ล้อ  ปริมาตรกระบอกสูบไม่ต่ำกว่า 2400 ซีซี หรือกำลังเครื่องยนต์สูงสุด ไม่ต่ำกว่า 110 กิโลวัตต์ ขับเคลื่อน 2 ล้อ แบบดับเบิ้ลแค็บ จำนวน 1 คัน </t>
  </si>
  <si>
    <t>จัดซื้อตู้เย็นขนาดความจุไม่น้อยกว่า 5 คิวบิกฟุต จำนวน 1 ตู้</t>
  </si>
  <si>
    <t>รวม     1       โครงการ</t>
  </si>
  <si>
    <t>3.ประเภทครุภัณฑ์งานบ้านงานครัว</t>
  </si>
  <si>
    <t>3.1 แผนงานสาธารณสุข</t>
  </si>
  <si>
    <t>4.ประเภทครุภัณฑ์ไฟฟ้าและวิทยุ</t>
  </si>
  <si>
    <t>เครื่องเสียงแบบเคลื่อนย้ายพกพา</t>
  </si>
  <si>
    <t xml:space="preserve">เครื่องเสียงเคลื่อนย้ายแบบพกพา ตู้ลำโพงเอนกประสงค์จำนวน 1 ชุด </t>
  </si>
  <si>
    <t>งานประชาสัมพันธ์ กองวิชาการและแผนงาน</t>
  </si>
  <si>
    <t xml:space="preserve">เครื่องบริหารข้อเข่า (แบบจักรยานล้อเหล็ก) จำนวน 3 ชุด </t>
  </si>
  <si>
    <t>เครื่องบริหารแขน ลดหน้าท้องและนวดหลัง จำนวน 3 ชุด</t>
  </si>
  <si>
    <t>ลู่วิ่งเอนกประสงค์ (แบบไฟฟ้า) จำนวน 3 ชุด</t>
  </si>
  <si>
    <t>รวม              3               โครงการ</t>
  </si>
  <si>
    <t>กล้องบันทึกวิดีโอแบบ Full HD (1920x1080) จำนวน 1 ตัว</t>
  </si>
  <si>
    <t>กล้องถ่ายภาพนิ่งระบบดิจิตอล ความละเอียด 20 ล้านพิกเซล จำนวน 1 ตัว</t>
  </si>
  <si>
    <t>งานแผนที่ภาษี กองคลัง</t>
  </si>
  <si>
    <t>เครื่องช่วยสอยลำโพงขยายเสียงแบบพกพา ชาร์จแบตในตัวเครื่อง พร้อมไมล์ลอยแบบติดเสื้อและแบบหัวครอบชุด usb/sd  จำนวน 1 เครื่อง</t>
  </si>
  <si>
    <t xml:space="preserve">จอขาตั้งแบบพับได้ จำนวน 1 ชุด </t>
  </si>
  <si>
    <t>รวม         2              โครงการ</t>
  </si>
  <si>
    <t xml:space="preserve">ตู้ลำโพงเคลื่อนที่ </t>
  </si>
  <si>
    <t>ตู้ลำโพงเคลื่อนที่ประกอบด้วยไมโครโฟนไร้สาย 2 ตัว ลำโพงขนาด 15 นิ้ว จำนวน 1 เครื่อง</t>
  </si>
  <si>
    <t>รวม          1             โครงการ</t>
  </si>
  <si>
    <t>รวม               2              โครงการ</t>
  </si>
  <si>
    <t xml:space="preserve">เครื่องคอมพิวเตอร์ สำหรับสำนักงาน *(จอไม่น้อยกว่า 19 นิ้ว) จำนวน 1 เครื่อง
</t>
  </si>
  <si>
    <t xml:space="preserve">เครื่องพิมพ์ Multifunction ชนิดเลเซอร์ หรือชนิด LED สี จำนวน 1 เครื่อง
</t>
  </si>
  <si>
    <t xml:space="preserve">เครื่องสแกนเนอร์ สำหรับงานเอกสารระดับศูนย์บริการ แบบที่ 1 จำนวน 1 เครื่อง
</t>
  </si>
  <si>
    <t xml:space="preserve"> เครื่องคอมพิวเตอร์ สำหรับงานสำนักงาน *(จอขนาดไม่น้อยกว่า 19 นิ้ว)* จำนวน 1 เครื่อง
</t>
  </si>
  <si>
    <t xml:space="preserve"> เครื่องคอมพิวเตอร์ สำหรับงานสำนักงาน *(จอขนาดไม่น้อยกว่า 19 นิ้ว)* จำนวน 2 เครื่อง
</t>
  </si>
  <si>
    <t xml:space="preserve">เครื่องพิมพ์ Multifunction แบบฉีดหมึก (Inkjet) จำนวน 1 เครื่อง </t>
  </si>
  <si>
    <t>เครื่องสำรองไฟฟ้า ขนาด 800VA จำนวน 1 เครื่อง</t>
  </si>
  <si>
    <t>สแกนเนอร์ สำหรับงานเก็บเอกสารระดับศูนย์บริการ แบบที่ 2  จำนวน 1 เครื่อง</t>
  </si>
  <si>
    <t>เครื่องพิมพ์ชนิดเลเซอร์ LED ขาวดำ  จำนวน 1 เครื่อง</t>
  </si>
  <si>
    <t>เครื่องคอมพิวเตอร์สำหรับงานประมวลผล แบบที่ 2  จำนวน 1 เครื่อง</t>
  </si>
  <si>
    <t>เครื่องพิมพ์แบบฉีดหมึก (inkjet Printer)  จำนวน 1 เครื่อง</t>
  </si>
  <si>
    <t>งานการศึกษา  สำนักปลัดฯ</t>
  </si>
  <si>
    <t>รวม                 10               โครงการ</t>
  </si>
  <si>
    <t>รวม                 1               โครงการ</t>
  </si>
  <si>
    <t>รวม                 2             โครงการ</t>
  </si>
  <si>
    <t xml:space="preserve">ข้อแยก 3 ทาง </t>
  </si>
  <si>
    <t>ข้อแยก 3 ทาง จำนวน 2 อัน ใช้ต่อกับท่อประปาดับเพลิงขนาด 4 นิ้ว เกลียวตัวเมีย แยกทางส่งน้ำเข้ารถดับเพลิงหรื่อเครื่องสูบน้ำหาบหามได้2ทาง แต่ละทางมีขนาด 2.5 นิ้ว แบบสวมเร็ว พร้อมมือถือไม่มีวาล์วเปิด-ปิด ขนาด 4 นิ้ว แยกทางส่งน้ำขนาด 2.5 นิ้ว พร้อมประแจประปา</t>
  </si>
  <si>
    <t xml:space="preserve">เครื่องตบดิน </t>
  </si>
  <si>
    <t>รวม         1         โครงการ</t>
  </si>
  <si>
    <t xml:space="preserve">ขาตั้งถังน้ำโครงเหล็ก ขนาดกว้าง 1.50 ม. ยาว 1.50 ม. สูง 0.50 ม.จำนวน 6 ชุด </t>
  </si>
  <si>
    <t>รวม             1             โครงการ</t>
  </si>
  <si>
    <t>5.ประเภทครุภัณฑ์กีฬา</t>
  </si>
  <si>
    <t>5.1  แผนงานการศาสนาวัฒนธรรมและนันทนาการ</t>
  </si>
  <si>
    <t>6.ประเภทครุภัณฑ์โฆษณาและเผยแพร่</t>
  </si>
  <si>
    <t>6.2 แผนงานการศึกษา</t>
  </si>
  <si>
    <t>6.3 แผนงานสร้างความเข้มแข็งของชุมชน</t>
  </si>
  <si>
    <t>7.ประเภทครุภัณฑ์คอมพิวเตอร์</t>
  </si>
  <si>
    <t>7.1  แผนงานบริหารงานทั่วไป</t>
  </si>
  <si>
    <t>7.2 แผนงานการศึกษา</t>
  </si>
  <si>
    <t>7.3 แผนงานเคหะและชุมชน</t>
  </si>
  <si>
    <t>8.ประเภทครุภัณฑ์เครื่องดับเพลิง</t>
  </si>
  <si>
    <t>8.1  แผนงานการรักษาความสงบภายใน</t>
  </si>
  <si>
    <t>9.ประเภทครุภัณฑ์ก่อสร้าง</t>
  </si>
  <si>
    <t>9.1  แผนงานอุตสาหกรรมและการโยธา</t>
  </si>
  <si>
    <t>10.ประเภทครุภัณฑ์อื่น</t>
  </si>
  <si>
    <t>10.1  แผนงานการรักษาความสงบภายใน</t>
  </si>
  <si>
    <t>เทศบาลตำบลชะมาย</t>
  </si>
  <si>
    <t>รวม              1                   โครงการ</t>
  </si>
  <si>
    <t>งานป้องกันฯสำนักปลัดเทศบาล</t>
  </si>
  <si>
    <t>งานธุรการสำนักปลัดเทศบาล</t>
  </si>
  <si>
    <t>รวม                 2                 โครงการ</t>
  </si>
  <si>
    <t>รวม                   6                       โครงการ</t>
  </si>
  <si>
    <t>1.5 แผนงานเคหะและชุมชน</t>
  </si>
  <si>
    <t>8,916,000     เงินอุดหนุนเฉพาะกิจ</t>
  </si>
  <si>
    <t>ถนนสายหนอง เหรียง-คลองจัง</t>
  </si>
  <si>
    <t>เทศบาลตำบล  ชะมาย</t>
  </si>
  <si>
    <t>สถานีขนส่งเทศบาลตำบล  ชะมาย</t>
  </si>
  <si>
    <t>หมู่ที่ 5 ตำบลชะมาย</t>
  </si>
  <si>
    <t>ศุนย์พัฒนาเด็กเล็กโรงเรียนบ้านหนองหว้า</t>
  </si>
  <si>
    <t>2,470,000  เงินอุดหนุนเฉพาะกิจ</t>
  </si>
  <si>
    <r>
      <t xml:space="preserve">30,700         </t>
    </r>
    <r>
      <rPr>
        <sz val="12"/>
        <color indexed="60"/>
        <rFont val="TH SarabunIT๙"/>
        <family val="2"/>
      </rPr>
      <t>เงินอุดหนุนเฉพาะกิจ</t>
    </r>
  </si>
  <si>
    <t>จัดอบรมจริยธรรมข้าราชการและลูกจ้างของเทศบาลตำบลชะมาย 1 วัน จำนวน 129 คน</t>
  </si>
  <si>
    <t>ฝึกอบรมนอกสถานที่ให้กับผู้นำท้องที่ ผู้นำท้องถิ่นและพนักงานเทศบาล 3 วัน จำนวน 100 คน</t>
  </si>
  <si>
    <t>ฝึกอบรมนอกสถานที่และสัมมนาบุคคลากร 1 วัน จำนวน 129 คน</t>
  </si>
  <si>
    <t>โครงการอบรมเครือข่ายนักประชาสัมพันธ์ประจำชุมชน/หมู่บ้าน ตำบล   ชะมาย</t>
  </si>
  <si>
    <t>5.3  แผนงานอุตสาหกรรมและการโยธา</t>
  </si>
  <si>
    <t>1.2 แผนงานการรักษาความสงบภายใน</t>
  </si>
  <si>
    <t>ตู้เอกสารเหล็กบานเลื่อนกระจกจัดเก็บ 4 ชั้น บานเลื่อนกระจก 2 ประตู มือจับแบบฝังพร้อมกุญแจล็อค</t>
  </si>
  <si>
    <t>งานป้องกันและบรรเทาสาธารณภัย</t>
  </si>
  <si>
    <t>งานป้องกันฯ สำนักปลัดเทศบาล</t>
  </si>
  <si>
    <t>รวม            1       โครงการ</t>
  </si>
  <si>
    <t xml:space="preserve">เครื่องตบดิน จำนวน 1 เครื่อง    ใช้เครื่องยนต์เบนซิน/น้ำหนักของเครื่องตบดินไม่น้อยกว่า 80 ก.ก./แรงบดอัดไม่น้อยกว่า 5 ตัน/ความเร็วในการตบไม่น้อยกว่า 5000 ครั้ง ต่อนาที                                            </t>
  </si>
  <si>
    <t>เครื่องสำรองไฟฟ้า ขนาด 800VA จำนวน 2 เครื่อง</t>
  </si>
  <si>
    <t>2.2 แผนงานการรักษาความสงบภายใน</t>
  </si>
  <si>
    <t>2.4  แผนงานสาธารณสุข</t>
  </si>
  <si>
    <t>2.6 แผนงานสร้างความเข้มแข็งของชุมชน</t>
  </si>
  <si>
    <t>4.3 แผนงานการพาณิชย์</t>
  </si>
  <si>
    <t>5.2 แผนงานเคหะและชุมชน</t>
  </si>
  <si>
    <t>5.3 แผนงานอุตสาหกรรมและการโยธา</t>
  </si>
  <si>
    <t xml:space="preserve">                         บัญชีสรุปจำนวนโครงการและงบประมาณ</t>
  </si>
  <si>
    <t xml:space="preserve">                       เทศบาลตำบลเทศบาลตำบลชะมาย</t>
  </si>
  <si>
    <t>กองสาธารณสุขฯ</t>
  </si>
  <si>
    <t>งานพัฒนาชุมชน,  งานป้องกันฯ      สำนักปลัดเทศบาล</t>
  </si>
  <si>
    <t>งานธุรการ สำนักปลัดเทศบาล</t>
  </si>
  <si>
    <t>งานการศึกษา สำนักปลัดเทศบาล</t>
  </si>
  <si>
    <t>งานพัฒนาชุมชน สำนักปลัดเทศบาล</t>
  </si>
  <si>
    <t>สำนักปลัดเทศบาล,กองวิชาการฯ</t>
  </si>
  <si>
    <t>สถานีขนส่งผู้โดยสารฯ,กองวิชาการฯ</t>
  </si>
  <si>
    <t>.</t>
  </si>
  <si>
    <t xml:space="preserve">                        แผนการดำเนินงาน  ประจำปีงบประมาณ  พ.ศ. ๒๕๖2</t>
  </si>
  <si>
    <t xml:space="preserve">โครงการบุกเบิกถนนสายบ้าน
นางประจวบ-สายเหมืองเก่า หมู่ที่ 4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</si>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</sst>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87" formatCode="_-* #,##0_-;\-* #,##0_-;_-* &quot;-&quot;??_-;_-@_-"/>
  </numFmts>
  <fonts count="24" x14ac:knownFonts="1">
    <font>
      <sz val="11"/>
      <color theme="1"/>
      <name val="Tahoma"/>
      <family val="2"/>
      <charset val="222"/>
      <scheme val="minor"/>
    </font>
    <font>
      <b/>
      <sz val="14"/>
      <color indexed="8"/>
      <name val="TH SarabunIT๙"/>
      <family val="2"/>
    </font>
    <font>
      <b/>
      <sz val="14"/>
      <color indexed="10"/>
      <name val="TH SarabunIT๙"/>
      <family val="2"/>
    </font>
    <font>
      <b/>
      <sz val="14"/>
      <color indexed="8"/>
      <name val="TH SarabunIT๙"/>
      <family val="2"/>
    </font>
    <font>
      <b/>
      <sz val="14"/>
      <name val="TH SarabunIT๙"/>
      <family val="2"/>
    </font>
    <font>
      <sz val="14"/>
      <name val="TH SarabunIT๙"/>
      <family val="2"/>
    </font>
    <font>
      <sz val="12"/>
      <name val="TH SarabunIT๙"/>
      <family val="2"/>
    </font>
    <font>
      <sz val="12"/>
      <color indexed="60"/>
      <name val="TH SarabunIT๙"/>
      <family val="2"/>
    </font>
    <font>
      <sz val="11"/>
      <color theme="1"/>
      <name val="Tahoma"/>
      <family val="2"/>
      <charset val="222"/>
      <scheme val="minor"/>
    </font>
    <font>
      <sz val="11"/>
      <color rgb="FF000000"/>
      <name val="Tahoma"/>
      <family val="2"/>
      <scheme val="minor"/>
    </font>
    <font>
      <sz val="14"/>
      <color theme="1"/>
      <name val="TH SarabunIT๙"/>
      <family val="2"/>
    </font>
    <font>
      <b/>
      <sz val="14"/>
      <color theme="1"/>
      <name val="TH SarabunIT๙"/>
      <family val="2"/>
    </font>
    <font>
      <sz val="14"/>
      <color rgb="FF000000"/>
      <name val="TH SarabunIT๙"/>
      <family val="2"/>
    </font>
    <font>
      <b/>
      <sz val="14"/>
      <color rgb="FF000000"/>
      <name val="TH SarabunIT๙"/>
      <family val="2"/>
    </font>
    <font>
      <sz val="9"/>
      <color rgb="FF000000"/>
      <name val="TH SarabunIT๙"/>
      <family val="2"/>
    </font>
    <font>
      <sz val="11"/>
      <color rgb="FF000000"/>
      <name val="TH SarabunIT๙"/>
      <family val="2"/>
    </font>
    <font>
      <sz val="11"/>
      <color theme="1"/>
      <name val="TH SarabunIT๙"/>
      <family val="2"/>
    </font>
    <font>
      <sz val="14"/>
      <color rgb="FFC00000"/>
      <name val="TH SarabunIT๙"/>
      <family val="2"/>
    </font>
    <font>
      <sz val="12"/>
      <color rgb="FFC00000"/>
      <name val="TH SarabunIT๙"/>
      <family val="2"/>
    </font>
    <font>
      <sz val="11"/>
      <color rgb="FFC00000"/>
      <name val="TH SarabunIT๙"/>
      <family val="2"/>
    </font>
    <font>
      <b/>
      <sz val="14"/>
      <color rgb="FFC00000"/>
      <name val="TH SarabunIT๙"/>
      <family val="2"/>
    </font>
    <font>
      <sz val="13"/>
      <color theme="1"/>
      <name val="TH SarabunIT๙"/>
      <family val="2"/>
    </font>
    <font>
      <sz val="12"/>
      <color theme="1"/>
      <name val="TH SarabunIT๙"/>
      <family val="2"/>
    </font>
    <font>
      <b/>
      <sz val="11"/>
      <color rgb="FFC00000"/>
      <name val="TH SarabunIT๙"/>
      <family val="2"/>
    </font>
  </fonts>
  <fills count="3">
    <fill>
      <patternFill patternType="none"/>
    </fill>
    <fill>
      <patternFill patternType="gray125"/>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9" fillId="0" borderId="0"/>
    <xf numFmtId="43" fontId="8" fillId="0" borderId="0" applyFont="0" applyFill="0" applyBorder="0" applyAlignment="0" applyProtection="0"/>
  </cellStyleXfs>
  <cellXfs count="268">
    <xf numFmtId="0" fontId="0" fillId="0" borderId="0" xfId="0"/>
    <xf numFmtId="0" fontId="10" fillId="0" borderId="1" xfId="0" applyFont="1" applyBorder="1" applyAlignment="1">
      <alignment horizontal="center" vertical="top" wrapText="1"/>
    </xf>
    <xf numFmtId="0" fontId="10" fillId="0" borderId="1" xfId="0" applyFont="1" applyBorder="1" applyAlignment="1">
      <alignment vertical="top" wrapText="1"/>
    </xf>
    <xf numFmtId="0" fontId="10" fillId="0" borderId="0" xfId="0" applyFont="1" applyAlignment="1">
      <alignment vertical="top" wrapText="1"/>
    </xf>
    <xf numFmtId="0" fontId="10" fillId="0" borderId="0" xfId="0" applyFont="1" applyAlignment="1">
      <alignment wrapText="1"/>
    </xf>
    <xf numFmtId="187" fontId="11" fillId="0" borderId="2" xfId="2" applyNumberFormat="1" applyFont="1" applyBorder="1" applyAlignment="1">
      <alignment horizontal="center" vertical="center" wrapText="1"/>
    </xf>
    <xf numFmtId="0" fontId="11" fillId="0" borderId="2" xfId="0" applyFont="1" applyBorder="1" applyAlignment="1">
      <alignment horizontal="center" vertical="center" wrapText="1"/>
    </xf>
    <xf numFmtId="187" fontId="11" fillId="0" borderId="3" xfId="2" applyNumberFormat="1" applyFont="1" applyBorder="1" applyAlignment="1">
      <alignment horizontal="center" vertical="top" wrapText="1"/>
    </xf>
    <xf numFmtId="0" fontId="11" fillId="0" borderId="3" xfId="0" applyFont="1" applyBorder="1" applyAlignment="1">
      <alignment horizontal="center" vertical="center" wrapText="1"/>
    </xf>
    <xf numFmtId="0" fontId="10" fillId="0" borderId="3" xfId="0" applyFont="1" applyBorder="1" applyAlignment="1">
      <alignment vertical="center" wrapText="1"/>
    </xf>
    <xf numFmtId="0" fontId="11" fillId="0" borderId="3" xfId="0" applyFont="1" applyBorder="1" applyAlignment="1">
      <alignment horizontal="center" vertical="center" textRotation="90" wrapText="1"/>
    </xf>
    <xf numFmtId="187" fontId="10" fillId="0" borderId="1" xfId="2" applyNumberFormat="1" applyFont="1" applyBorder="1" applyAlignment="1">
      <alignment vertical="top" wrapText="1"/>
    </xf>
    <xf numFmtId="0" fontId="10" fillId="0" borderId="0" xfId="0" applyFont="1" applyAlignment="1">
      <alignment horizontal="center" vertical="top" wrapText="1"/>
    </xf>
    <xf numFmtId="187" fontId="10" fillId="0" borderId="0" xfId="2" applyNumberFormat="1" applyFont="1" applyAlignment="1">
      <alignment vertical="top" wrapText="1"/>
    </xf>
    <xf numFmtId="187" fontId="11" fillId="0" borderId="1" xfId="2" applyNumberFormat="1" applyFont="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textRotation="90" wrapText="1"/>
    </xf>
    <xf numFmtId="187" fontId="10" fillId="0" borderId="0" xfId="2" applyNumberFormat="1" applyFont="1" applyAlignment="1">
      <alignment wrapText="1"/>
    </xf>
    <xf numFmtId="187" fontId="10" fillId="0" borderId="1" xfId="2" applyNumberFormat="1" applyFont="1" applyBorder="1" applyAlignment="1">
      <alignment horizontal="center" vertical="top" wrapText="1"/>
    </xf>
    <xf numFmtId="187" fontId="11" fillId="0" borderId="1" xfId="2" applyNumberFormat="1" applyFont="1" applyBorder="1" applyAlignment="1">
      <alignment horizontal="center" vertical="top" wrapText="1"/>
    </xf>
    <xf numFmtId="187" fontId="11" fillId="0" borderId="2" xfId="2" applyNumberFormat="1" applyFont="1" applyBorder="1" applyAlignment="1">
      <alignment horizontal="center" vertical="top" wrapText="1"/>
    </xf>
    <xf numFmtId="0" fontId="11" fillId="0" borderId="1" xfId="0" applyFont="1" applyBorder="1" applyAlignment="1">
      <alignment horizontal="center" vertical="top" wrapText="1"/>
    </xf>
    <xf numFmtId="0" fontId="11" fillId="0" borderId="1" xfId="0" applyFont="1" applyBorder="1" applyAlignment="1">
      <alignment horizontal="center" vertical="top" textRotation="90" wrapText="1"/>
    </xf>
    <xf numFmtId="187" fontId="11" fillId="0" borderId="3" xfId="2" applyNumberFormat="1" applyFont="1" applyBorder="1" applyAlignment="1">
      <alignment horizontal="center" vertical="center" wrapText="1"/>
    </xf>
    <xf numFmtId="187" fontId="10" fillId="0" borderId="1" xfId="2" applyNumberFormat="1" applyFont="1" applyBorder="1" applyAlignment="1">
      <alignment wrapText="1"/>
    </xf>
    <xf numFmtId="0" fontId="10" fillId="0" borderId="1" xfId="0" applyFont="1" applyBorder="1" applyAlignment="1">
      <alignment horizontal="center" vertical="center" wrapText="1"/>
    </xf>
    <xf numFmtId="187" fontId="10" fillId="0" borderId="1" xfId="2" applyNumberFormat="1" applyFont="1" applyBorder="1" applyAlignment="1">
      <alignment vertical="center" wrapText="1"/>
    </xf>
    <xf numFmtId="0" fontId="10" fillId="0" borderId="1" xfId="0" applyFont="1" applyBorder="1" applyAlignment="1">
      <alignment horizontal="center"/>
    </xf>
    <xf numFmtId="0" fontId="10" fillId="0" borderId="0" xfId="0" applyFont="1"/>
    <xf numFmtId="187" fontId="10" fillId="0" borderId="1" xfId="2" applyNumberFormat="1" applyFont="1" applyBorder="1" applyAlignment="1">
      <alignment horizontal="right" vertical="center" wrapText="1"/>
    </xf>
    <xf numFmtId="187" fontId="11" fillId="0" borderId="1" xfId="2" applyNumberFormat="1" applyFont="1" applyBorder="1" applyAlignment="1">
      <alignment horizontal="right" vertical="center" wrapText="1"/>
    </xf>
    <xf numFmtId="187" fontId="10" fillId="0" borderId="0" xfId="2" applyNumberFormat="1" applyFont="1"/>
    <xf numFmtId="0" fontId="11" fillId="0" borderId="0" xfId="0" applyFont="1"/>
    <xf numFmtId="2" fontId="12" fillId="0" borderId="1" xfId="0" applyNumberFormat="1" applyFont="1" applyBorder="1" applyAlignment="1">
      <alignment horizontal="center" vertical="center" wrapText="1"/>
    </xf>
    <xf numFmtId="2" fontId="10" fillId="0" borderId="0" xfId="0" applyNumberFormat="1" applyFont="1"/>
    <xf numFmtId="187" fontId="12" fillId="0" borderId="1" xfId="0" applyNumberFormat="1" applyFont="1" applyBorder="1" applyAlignment="1">
      <alignment horizontal="center" vertical="center" wrapText="1"/>
    </xf>
    <xf numFmtId="43" fontId="12" fillId="0" borderId="1" xfId="0" applyNumberFormat="1" applyFont="1" applyBorder="1" applyAlignment="1">
      <alignment horizontal="center" vertical="center" wrapText="1"/>
    </xf>
    <xf numFmtId="187" fontId="13" fillId="0" borderId="1" xfId="0" applyNumberFormat="1" applyFont="1" applyBorder="1" applyAlignment="1">
      <alignment horizontal="center" vertical="center" wrapText="1"/>
    </xf>
    <xf numFmtId="1" fontId="13" fillId="0" borderId="1" xfId="0" applyNumberFormat="1" applyFont="1" applyBorder="1" applyAlignment="1">
      <alignment horizontal="center" vertical="center" wrapText="1"/>
    </xf>
    <xf numFmtId="1" fontId="12" fillId="0" borderId="1" xfId="0" applyNumberFormat="1" applyFont="1" applyBorder="1" applyAlignment="1">
      <alignment horizontal="center" vertical="center" wrapText="1"/>
    </xf>
    <xf numFmtId="1" fontId="11" fillId="0" borderId="1" xfId="0" applyNumberFormat="1" applyFont="1" applyBorder="1" applyAlignment="1">
      <alignment horizontal="center" vertical="center" wrapText="1"/>
    </xf>
    <xf numFmtId="0" fontId="10" fillId="0" borderId="0" xfId="0" applyFont="1" applyAlignment="1">
      <alignment vertical="top"/>
    </xf>
    <xf numFmtId="187" fontId="11" fillId="0" borderId="4" xfId="2" applyNumberFormat="1" applyFont="1" applyBorder="1" applyAlignment="1">
      <alignment horizontal="center" vertical="top"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0" fillId="0" borderId="1" xfId="0" applyFont="1" applyBorder="1" applyAlignment="1">
      <alignment wrapText="1"/>
    </xf>
    <xf numFmtId="0" fontId="5" fillId="0" borderId="0" xfId="0" applyFont="1" applyAlignment="1">
      <alignment vertical="top" wrapText="1"/>
    </xf>
    <xf numFmtId="0" fontId="11" fillId="0" borderId="1" xfId="0"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1" fillId="0" borderId="3" xfId="0" applyFont="1" applyBorder="1" applyAlignment="1">
      <alignment horizontal="center" vertical="top" wrapText="1"/>
    </xf>
    <xf numFmtId="0" fontId="10" fillId="0" borderId="3" xfId="0" applyFont="1" applyBorder="1" applyAlignment="1">
      <alignment vertical="top" wrapText="1"/>
    </xf>
    <xf numFmtId="0" fontId="11" fillId="0" borderId="3" xfId="0" applyFont="1" applyBorder="1" applyAlignment="1">
      <alignment horizontal="center" vertical="top" textRotation="90" wrapText="1"/>
    </xf>
    <xf numFmtId="0" fontId="11" fillId="0" borderId="0" xfId="0" applyFont="1" applyAlignment="1">
      <alignment wrapText="1"/>
    </xf>
    <xf numFmtId="0" fontId="10" fillId="0" borderId="4" xfId="0" applyFont="1" applyBorder="1" applyAlignment="1">
      <alignment vertical="top" wrapText="1"/>
    </xf>
    <xf numFmtId="0" fontId="11" fillId="0" borderId="4" xfId="0" applyFont="1" applyBorder="1" applyAlignment="1">
      <alignment horizontal="center" vertical="top" textRotation="90" wrapText="1"/>
    </xf>
    <xf numFmtId="0" fontId="11" fillId="0" borderId="0" xfId="0" applyFont="1" applyAlignment="1">
      <alignment vertical="top" wrapText="1"/>
    </xf>
    <xf numFmtId="0" fontId="10" fillId="0" borderId="0" xfId="0" applyFont="1" applyBorder="1" applyAlignment="1">
      <alignment wrapText="1"/>
    </xf>
    <xf numFmtId="0" fontId="11" fillId="0" borderId="0" xfId="0" applyFont="1" applyAlignment="1">
      <alignment horizontal="center" vertical="top" wrapText="1"/>
    </xf>
    <xf numFmtId="0" fontId="10" fillId="0" borderId="1" xfId="0" applyFont="1" applyBorder="1" applyAlignment="1">
      <alignment horizontal="center" vertical="top" wrapText="1"/>
    </xf>
    <xf numFmtId="0" fontId="11" fillId="0" borderId="5" xfId="0" applyFont="1" applyBorder="1" applyAlignment="1">
      <alignment horizontal="center" vertical="top" wrapText="1"/>
    </xf>
    <xf numFmtId="0" fontId="11" fillId="0" borderId="6" xfId="0" applyFont="1" applyBorder="1" applyAlignment="1">
      <alignment horizontal="center" vertical="center" wrapText="1"/>
    </xf>
    <xf numFmtId="0" fontId="10" fillId="0" borderId="1" xfId="0" applyFont="1" applyBorder="1" applyAlignment="1">
      <alignment horizontal="center" vertical="top" wrapText="1"/>
    </xf>
    <xf numFmtId="0" fontId="14" fillId="0" borderId="1" xfId="1" applyNumberFormat="1" applyFont="1" applyFill="1" applyBorder="1" applyAlignment="1">
      <alignment vertical="top" wrapText="1" readingOrder="1"/>
    </xf>
    <xf numFmtId="187" fontId="5" fillId="0" borderId="1" xfId="2" applyNumberFormat="1" applyFont="1" applyFill="1" applyBorder="1" applyAlignment="1">
      <alignment vertical="top" wrapText="1"/>
    </xf>
    <xf numFmtId="0" fontId="5" fillId="0" borderId="1" xfId="1" applyFont="1" applyFill="1" applyBorder="1" applyAlignment="1">
      <alignment horizontal="center" vertical="top" wrapText="1"/>
    </xf>
    <xf numFmtId="0" fontId="5" fillId="0" borderId="1" xfId="1" applyFont="1" applyFill="1" applyBorder="1" applyAlignment="1">
      <alignment wrapText="1"/>
    </xf>
    <xf numFmtId="0" fontId="15" fillId="0" borderId="1" xfId="1" applyNumberFormat="1" applyFont="1" applyFill="1" applyBorder="1" applyAlignment="1">
      <alignment vertical="top" wrapText="1" readingOrder="1"/>
    </xf>
    <xf numFmtId="0" fontId="12" fillId="0" borderId="1" xfId="1" applyNumberFormat="1" applyFont="1" applyFill="1" applyBorder="1" applyAlignment="1">
      <alignment vertical="top" wrapText="1" readingOrder="1"/>
    </xf>
    <xf numFmtId="0" fontId="16" fillId="0" borderId="1" xfId="0" applyFont="1" applyBorder="1" applyAlignment="1">
      <alignment vertical="top" wrapText="1"/>
    </xf>
    <xf numFmtId="0" fontId="10" fillId="0" borderId="1" xfId="0" applyFont="1" applyBorder="1" applyAlignment="1"/>
    <xf numFmtId="0" fontId="6" fillId="0" borderId="1" xfId="0" applyNumberFormat="1" applyFont="1" applyFill="1" applyBorder="1" applyAlignment="1">
      <alignment vertical="top" wrapText="1" readingOrder="1"/>
    </xf>
    <xf numFmtId="0" fontId="6" fillId="0" borderId="6" xfId="0" applyNumberFormat="1" applyFont="1" applyFill="1" applyBorder="1" applyAlignment="1">
      <alignment vertical="top" wrapText="1" readingOrder="1"/>
    </xf>
    <xf numFmtId="0" fontId="6" fillId="0" borderId="0" xfId="0" applyNumberFormat="1" applyFont="1" applyFill="1" applyBorder="1" applyAlignment="1">
      <alignment vertical="top" wrapText="1" readingOrder="1"/>
    </xf>
    <xf numFmtId="0" fontId="10" fillId="0" borderId="0" xfId="0" applyFont="1" applyBorder="1" applyAlignment="1">
      <alignment horizontal="center" vertical="top" wrapText="1"/>
    </xf>
    <xf numFmtId="0" fontId="16" fillId="0" borderId="0" xfId="0" applyFont="1" applyBorder="1" applyAlignment="1">
      <alignment vertical="top" wrapText="1"/>
    </xf>
    <xf numFmtId="187" fontId="10" fillId="0" borderId="0" xfId="2" applyNumberFormat="1" applyFont="1" applyBorder="1" applyAlignment="1">
      <alignment horizontal="center" vertical="top" wrapText="1"/>
    </xf>
    <xf numFmtId="0" fontId="5" fillId="0" borderId="0" xfId="1" applyFont="1" applyFill="1" applyBorder="1" applyAlignment="1">
      <alignment horizontal="center" vertical="top" wrapText="1"/>
    </xf>
    <xf numFmtId="0" fontId="10" fillId="0" borderId="0" xfId="0" applyFont="1" applyBorder="1" applyAlignment="1"/>
    <xf numFmtId="0" fontId="10" fillId="0" borderId="5" xfId="0" applyFont="1" applyBorder="1" applyAlignment="1">
      <alignment wrapText="1"/>
    </xf>
    <xf numFmtId="0" fontId="10" fillId="0" borderId="7" xfId="0" applyFont="1" applyBorder="1" applyAlignment="1">
      <alignment wrapText="1"/>
    </xf>
    <xf numFmtId="187" fontId="11" fillId="0" borderId="5" xfId="2" applyNumberFormat="1" applyFont="1" applyBorder="1" applyAlignment="1">
      <alignment horizontal="center" vertical="top" wrapText="1"/>
    </xf>
    <xf numFmtId="0" fontId="4" fillId="0" borderId="5" xfId="1" applyFont="1" applyFill="1" applyBorder="1" applyAlignment="1">
      <alignment horizontal="center" vertical="top" wrapText="1"/>
    </xf>
    <xf numFmtId="0" fontId="11" fillId="0" borderId="5" xfId="0" applyFont="1" applyBorder="1" applyAlignment="1">
      <alignment wrapText="1"/>
    </xf>
    <xf numFmtId="0" fontId="11" fillId="0" borderId="5" xfId="0" applyFont="1" applyBorder="1" applyAlignment="1"/>
    <xf numFmtId="0" fontId="11" fillId="0" borderId="7" xfId="0" applyFont="1" applyBorder="1" applyAlignment="1">
      <alignment wrapText="1"/>
    </xf>
    <xf numFmtId="0" fontId="17" fillId="0" borderId="1" xfId="0" applyFont="1" applyBorder="1" applyAlignment="1">
      <alignment vertical="top" wrapText="1"/>
    </xf>
    <xf numFmtId="187" fontId="17" fillId="0" borderId="1" xfId="2" applyNumberFormat="1" applyFont="1" applyBorder="1" applyAlignment="1">
      <alignment vertical="top" wrapText="1"/>
    </xf>
    <xf numFmtId="0" fontId="17" fillId="0" borderId="1" xfId="0" applyFont="1" applyBorder="1" applyAlignment="1">
      <alignment horizontal="center" vertical="top" wrapText="1"/>
    </xf>
    <xf numFmtId="0" fontId="17" fillId="0" borderId="1" xfId="0" applyFont="1" applyBorder="1" applyAlignment="1">
      <alignment wrapText="1"/>
    </xf>
    <xf numFmtId="0" fontId="18" fillId="0" borderId="1" xfId="0" applyFont="1" applyBorder="1" applyAlignment="1">
      <alignment vertical="top" wrapText="1"/>
    </xf>
    <xf numFmtId="0" fontId="17" fillId="0" borderId="1" xfId="0" applyFont="1" applyBorder="1" applyAlignment="1">
      <alignment horizontal="left" vertical="top" wrapText="1"/>
    </xf>
    <xf numFmtId="0" fontId="19" fillId="0" borderId="1" xfId="0" applyFont="1" applyBorder="1" applyAlignment="1">
      <alignment horizontal="center" vertical="top" wrapText="1"/>
    </xf>
    <xf numFmtId="43" fontId="17" fillId="0" borderId="1" xfId="2" applyFont="1" applyBorder="1" applyAlignment="1">
      <alignment horizontal="center" vertical="top" wrapText="1"/>
    </xf>
    <xf numFmtId="0" fontId="20" fillId="0" borderId="1" xfId="0" applyFont="1" applyBorder="1" applyAlignment="1">
      <alignment horizontal="center" vertical="top" textRotation="90" wrapText="1"/>
    </xf>
    <xf numFmtId="0" fontId="17" fillId="0" borderId="1" xfId="0" applyFont="1" applyBorder="1" applyAlignment="1">
      <alignment horizontal="center" vertical="top" textRotation="90" wrapText="1"/>
    </xf>
    <xf numFmtId="187" fontId="17" fillId="0" borderId="1" xfId="2" applyNumberFormat="1" applyFont="1" applyBorder="1" applyAlignment="1">
      <alignment horizontal="center" vertical="top" wrapText="1"/>
    </xf>
    <xf numFmtId="0" fontId="19" fillId="0" borderId="1" xfId="0" applyFont="1" applyBorder="1" applyAlignment="1">
      <alignment vertical="top" wrapText="1"/>
    </xf>
    <xf numFmtId="3" fontId="17" fillId="0" borderId="1" xfId="0" applyNumberFormat="1" applyFont="1" applyBorder="1" applyAlignment="1">
      <alignment vertical="top" wrapText="1"/>
    </xf>
    <xf numFmtId="0" fontId="17" fillId="0" borderId="1" xfId="0" applyFont="1" applyBorder="1" applyAlignment="1">
      <alignment vertical="top"/>
    </xf>
    <xf numFmtId="187" fontId="10" fillId="0" borderId="5" xfId="2" applyNumberFormat="1" applyFont="1" applyBorder="1" applyAlignment="1">
      <alignment wrapText="1"/>
    </xf>
    <xf numFmtId="3" fontId="17" fillId="0" borderId="1" xfId="0" applyNumberFormat="1" applyFont="1" applyBorder="1" applyAlignment="1">
      <alignment horizontal="right" vertical="top"/>
    </xf>
    <xf numFmtId="0" fontId="10" fillId="0" borderId="5" xfId="0" applyFont="1" applyBorder="1" applyAlignment="1">
      <alignment vertical="top" wrapText="1"/>
    </xf>
    <xf numFmtId="187" fontId="10" fillId="0" borderId="5" xfId="2" applyNumberFormat="1" applyFont="1" applyBorder="1" applyAlignment="1">
      <alignment vertical="top" wrapText="1"/>
    </xf>
    <xf numFmtId="0" fontId="10" fillId="0" borderId="7" xfId="0" applyFont="1" applyBorder="1" applyAlignment="1">
      <alignment vertical="top" wrapText="1"/>
    </xf>
    <xf numFmtId="0" fontId="19" fillId="0" borderId="1" xfId="0" applyFont="1" applyBorder="1" applyAlignment="1">
      <alignment wrapText="1"/>
    </xf>
    <xf numFmtId="0" fontId="11" fillId="0" borderId="5" xfId="0" applyFont="1" applyBorder="1" applyAlignment="1">
      <alignment horizontal="center" vertical="top" wrapText="1"/>
    </xf>
    <xf numFmtId="0" fontId="10" fillId="0" borderId="8" xfId="0" applyFont="1" applyBorder="1" applyAlignment="1">
      <alignment wrapText="1"/>
    </xf>
    <xf numFmtId="187" fontId="17" fillId="0" borderId="1" xfId="2" applyNumberFormat="1" applyFont="1" applyBorder="1" applyAlignment="1">
      <alignment horizontal="right" vertical="top" wrapText="1"/>
    </xf>
    <xf numFmtId="0" fontId="18" fillId="0" borderId="1" xfId="0" applyFont="1" applyBorder="1" applyAlignment="1">
      <alignment horizontal="center" vertical="top" wrapText="1"/>
    </xf>
    <xf numFmtId="187" fontId="11" fillId="0" borderId="5" xfId="2" applyNumberFormat="1" applyFont="1" applyBorder="1" applyAlignment="1">
      <alignment vertical="top" wrapText="1"/>
    </xf>
    <xf numFmtId="0" fontId="11" fillId="0" borderId="5" xfId="0" applyFont="1" applyBorder="1" applyAlignment="1">
      <alignment vertical="top" wrapText="1"/>
    </xf>
    <xf numFmtId="0" fontId="11" fillId="0" borderId="7" xfId="0" applyFont="1" applyBorder="1" applyAlignment="1">
      <alignment vertical="top" wrapText="1"/>
    </xf>
    <xf numFmtId="187" fontId="11" fillId="0" borderId="5" xfId="2" applyNumberFormat="1" applyFont="1" applyBorder="1" applyAlignment="1">
      <alignment wrapText="1"/>
    </xf>
    <xf numFmtId="0" fontId="20" fillId="0" borderId="1" xfId="0" applyFont="1" applyBorder="1" applyAlignment="1">
      <alignment horizontal="center" vertical="top" wrapText="1"/>
    </xf>
    <xf numFmtId="187" fontId="11" fillId="0" borderId="5" xfId="0" applyNumberFormat="1" applyFont="1" applyBorder="1" applyAlignment="1">
      <alignment wrapText="1"/>
    </xf>
    <xf numFmtId="0" fontId="11" fillId="0" borderId="5" xfId="0" applyFont="1" applyBorder="1" applyAlignment="1">
      <alignment horizontal="right" wrapText="1"/>
    </xf>
    <xf numFmtId="187" fontId="17" fillId="0" borderId="5" xfId="2" applyNumberFormat="1" applyFont="1" applyBorder="1" applyAlignment="1">
      <alignment vertical="top" wrapText="1"/>
    </xf>
    <xf numFmtId="0" fontId="17" fillId="0" borderId="5" xfId="0" applyFont="1" applyBorder="1" applyAlignment="1">
      <alignment horizontal="center" vertical="top" wrapText="1"/>
    </xf>
    <xf numFmtId="0" fontId="17" fillId="0" borderId="7" xfId="0" applyFont="1" applyBorder="1" applyAlignment="1">
      <alignment wrapText="1"/>
    </xf>
    <xf numFmtId="0" fontId="10" fillId="2" borderId="1" xfId="0" applyFont="1" applyFill="1" applyBorder="1" applyAlignment="1">
      <alignment vertical="top" wrapText="1"/>
    </xf>
    <xf numFmtId="0" fontId="10" fillId="2" borderId="1" xfId="0" applyFont="1" applyFill="1" applyBorder="1" applyAlignment="1">
      <alignment horizontal="left" vertical="top" wrapText="1"/>
    </xf>
    <xf numFmtId="0" fontId="17" fillId="0" borderId="0" xfId="0" applyFont="1" applyBorder="1" applyAlignment="1">
      <alignment vertical="top" wrapText="1"/>
    </xf>
    <xf numFmtId="187" fontId="17" fillId="0" borderId="0" xfId="2" applyNumberFormat="1" applyFont="1" applyBorder="1" applyAlignment="1">
      <alignment vertical="top" wrapText="1"/>
    </xf>
    <xf numFmtId="0" fontId="17" fillId="0" borderId="0" xfId="0" applyFont="1" applyBorder="1" applyAlignment="1">
      <alignment horizontal="center" vertical="top" wrapText="1"/>
    </xf>
    <xf numFmtId="0" fontId="11" fillId="0" borderId="0" xfId="0" applyFont="1" applyBorder="1" applyAlignment="1">
      <alignment horizontal="center" wrapText="1"/>
    </xf>
    <xf numFmtId="0" fontId="11" fillId="0" borderId="0" xfId="0" applyFont="1" applyBorder="1" applyAlignment="1">
      <alignment horizontal="right" wrapText="1"/>
    </xf>
    <xf numFmtId="0" fontId="11" fillId="0" borderId="0" xfId="0" applyFont="1" applyBorder="1" applyAlignment="1">
      <alignment wrapText="1"/>
    </xf>
    <xf numFmtId="187" fontId="11" fillId="0" borderId="0" xfId="0" applyNumberFormat="1" applyFont="1" applyBorder="1" applyAlignment="1">
      <alignment wrapText="1"/>
    </xf>
    <xf numFmtId="0" fontId="17" fillId="0" borderId="1" xfId="0" applyFont="1" applyBorder="1" applyAlignment="1">
      <alignment horizontal="center" wrapText="1"/>
    </xf>
    <xf numFmtId="0" fontId="10" fillId="0" borderId="6" xfId="0" applyFont="1" applyBorder="1" applyAlignment="1">
      <alignment vertical="center" wrapText="1"/>
    </xf>
    <xf numFmtId="0" fontId="17" fillId="0" borderId="5" xfId="0" applyFont="1" applyBorder="1" applyAlignment="1">
      <alignment vertical="top" wrapText="1"/>
    </xf>
    <xf numFmtId="0" fontId="17" fillId="0" borderId="7" xfId="0" applyFont="1" applyBorder="1" applyAlignment="1">
      <alignment vertical="top" wrapText="1"/>
    </xf>
    <xf numFmtId="187" fontId="10" fillId="0" borderId="9" xfId="2" applyNumberFormat="1" applyFont="1" applyBorder="1" applyAlignment="1">
      <alignment vertical="top" wrapText="1"/>
    </xf>
    <xf numFmtId="0" fontId="10" fillId="0" borderId="9" xfId="0" applyFont="1" applyBorder="1" applyAlignment="1">
      <alignment vertical="top" wrapText="1"/>
    </xf>
    <xf numFmtId="0" fontId="10" fillId="0" borderId="10" xfId="0" applyFont="1" applyBorder="1" applyAlignment="1">
      <alignment vertical="top" wrapText="1"/>
    </xf>
    <xf numFmtId="187" fontId="11" fillId="0" borderId="5" xfId="0" applyNumberFormat="1" applyFont="1" applyBorder="1" applyAlignment="1">
      <alignment vertical="top"/>
    </xf>
    <xf numFmtId="0" fontId="11" fillId="0" borderId="5" xfId="0" applyFont="1" applyBorder="1" applyAlignment="1">
      <alignment vertical="top"/>
    </xf>
    <xf numFmtId="0" fontId="11" fillId="0" borderId="5" xfId="0" applyFont="1" applyBorder="1"/>
    <xf numFmtId="0" fontId="11" fillId="0" borderId="7" xfId="0" applyFont="1" applyBorder="1"/>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1" fillId="0" borderId="5" xfId="0" applyFont="1" applyBorder="1" applyAlignment="1">
      <alignment horizontal="center" vertical="top" wrapText="1"/>
    </xf>
    <xf numFmtId="0" fontId="10" fillId="0" borderId="5" xfId="0" applyFont="1" applyBorder="1" applyAlignment="1">
      <alignment horizontal="center" wrapText="1"/>
    </xf>
    <xf numFmtId="0" fontId="10" fillId="0" borderId="5" xfId="0" applyFont="1" applyBorder="1" applyAlignment="1">
      <alignment horizontal="center" vertical="top" wrapText="1"/>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0" fontId="11" fillId="0" borderId="7" xfId="0" applyFont="1" applyBorder="1" applyAlignment="1">
      <alignment horizontal="center" vertical="top" wrapText="1"/>
    </xf>
    <xf numFmtId="0" fontId="11" fillId="0" borderId="5" xfId="0" applyFont="1" applyBorder="1" applyAlignment="1">
      <alignment horizontal="center" wrapText="1"/>
    </xf>
    <xf numFmtId="0" fontId="21" fillId="0" borderId="1" xfId="0" applyFont="1" applyBorder="1" applyAlignment="1">
      <alignment vertical="top" wrapText="1"/>
    </xf>
    <xf numFmtId="187" fontId="11" fillId="0" borderId="11" xfId="2" applyNumberFormat="1" applyFont="1" applyBorder="1" applyAlignment="1">
      <alignment horizontal="center" vertical="center" wrapText="1"/>
    </xf>
    <xf numFmtId="0" fontId="11" fillId="0" borderId="11" xfId="0" applyFont="1" applyBorder="1" applyAlignment="1">
      <alignment horizontal="center" vertical="center" wrapText="1"/>
    </xf>
    <xf numFmtId="0" fontId="10" fillId="0" borderId="4" xfId="0" applyFont="1" applyBorder="1" applyAlignment="1">
      <alignment vertical="center" wrapText="1"/>
    </xf>
    <xf numFmtId="0" fontId="11" fillId="0" borderId="4" xfId="0" applyFont="1" applyBorder="1" applyAlignment="1">
      <alignment horizontal="center" vertical="center" textRotation="90" wrapText="1"/>
    </xf>
    <xf numFmtId="0" fontId="11" fillId="0" borderId="10" xfId="0" applyFont="1" applyBorder="1" applyAlignment="1">
      <alignment horizontal="center" vertical="center" textRotation="90" wrapText="1"/>
    </xf>
    <xf numFmtId="0" fontId="11" fillId="0" borderId="8" xfId="0" applyFont="1" applyBorder="1" applyAlignment="1">
      <alignment wrapText="1"/>
    </xf>
    <xf numFmtId="0" fontId="22" fillId="0" borderId="1" xfId="0" applyFont="1" applyBorder="1" applyAlignment="1">
      <alignment vertical="top" wrapText="1"/>
    </xf>
    <xf numFmtId="187" fontId="10" fillId="0" borderId="0" xfId="2" applyNumberFormat="1" applyFont="1" applyBorder="1" applyAlignment="1">
      <alignment vertical="top" wrapText="1"/>
    </xf>
    <xf numFmtId="0" fontId="10" fillId="0" borderId="0" xfId="0" applyFont="1" applyBorder="1" applyAlignment="1">
      <alignment horizontal="right" vertical="top" wrapText="1"/>
    </xf>
    <xf numFmtId="0" fontId="11" fillId="0" borderId="5" xfId="0" applyFont="1" applyBorder="1" applyAlignment="1">
      <alignment horizontal="right" vertical="top" wrapText="1"/>
    </xf>
    <xf numFmtId="0" fontId="23" fillId="0" borderId="5" xfId="0" applyFont="1" applyBorder="1" applyAlignment="1">
      <alignment vertical="top" wrapText="1"/>
    </xf>
    <xf numFmtId="187" fontId="20" fillId="0" borderId="5" xfId="2" applyNumberFormat="1" applyFont="1" applyBorder="1" applyAlignment="1">
      <alignment vertical="top" wrapText="1"/>
    </xf>
    <xf numFmtId="0" fontId="20" fillId="0" borderId="5" xfId="0" applyFont="1" applyBorder="1" applyAlignment="1">
      <alignment horizontal="center" vertical="top" wrapText="1"/>
    </xf>
    <xf numFmtId="0" fontId="20" fillId="0" borderId="5" xfId="0" applyFont="1" applyBorder="1" applyAlignment="1">
      <alignment wrapText="1"/>
    </xf>
    <xf numFmtId="0" fontId="20" fillId="0" borderId="7" xfId="0" applyFont="1" applyBorder="1" applyAlignment="1">
      <alignment wrapText="1"/>
    </xf>
    <xf numFmtId="0" fontId="23" fillId="0" borderId="0" xfId="0" applyFont="1" applyBorder="1" applyAlignment="1">
      <alignment vertical="top" wrapText="1"/>
    </xf>
    <xf numFmtId="187" fontId="20" fillId="0" borderId="0" xfId="2" applyNumberFormat="1" applyFont="1" applyBorder="1" applyAlignment="1">
      <alignment vertical="top" wrapText="1"/>
    </xf>
    <xf numFmtId="0" fontId="20" fillId="0" borderId="0" xfId="0" applyFont="1" applyBorder="1" applyAlignment="1">
      <alignment horizontal="center" vertical="top" wrapText="1"/>
    </xf>
    <xf numFmtId="0" fontId="20" fillId="0" borderId="0" xfId="0" applyFont="1" applyBorder="1" applyAlignment="1">
      <alignment wrapText="1"/>
    </xf>
    <xf numFmtId="187" fontId="11" fillId="0" borderId="11" xfId="2" applyNumberFormat="1" applyFont="1" applyBorder="1" applyAlignment="1">
      <alignment horizontal="center" vertical="top" wrapText="1"/>
    </xf>
    <xf numFmtId="0" fontId="11" fillId="0" borderId="11" xfId="0" applyFont="1" applyBorder="1" applyAlignment="1">
      <alignment horizontal="center" vertical="top" wrapText="1"/>
    </xf>
    <xf numFmtId="0" fontId="11" fillId="0" borderId="10" xfId="0" applyFont="1" applyBorder="1" applyAlignment="1">
      <alignment horizontal="center" vertical="top" textRotation="90" wrapText="1"/>
    </xf>
    <xf numFmtId="0" fontId="11" fillId="0" borderId="0" xfId="0" applyFont="1" applyBorder="1" applyAlignment="1">
      <alignment horizontal="center" vertical="top" wrapText="1"/>
    </xf>
    <xf numFmtId="0" fontId="10" fillId="0" borderId="0" xfId="0" applyFont="1" applyBorder="1" applyAlignment="1">
      <alignment vertical="top" wrapText="1"/>
    </xf>
    <xf numFmtId="0" fontId="10" fillId="0" borderId="9" xfId="0" applyFont="1" applyBorder="1" applyAlignment="1">
      <alignment horizontal="center" vertical="top" wrapText="1"/>
    </xf>
    <xf numFmtId="0" fontId="10" fillId="0" borderId="0" xfId="0" applyFont="1" applyAlignment="1">
      <alignment horizontal="center" wrapText="1"/>
    </xf>
    <xf numFmtId="0" fontId="10" fillId="0" borderId="1" xfId="0" applyFont="1" applyBorder="1" applyAlignment="1">
      <alignment horizontal="left" vertical="top" wrapText="1"/>
    </xf>
    <xf numFmtId="0" fontId="11" fillId="0" borderId="1" xfId="0" applyFont="1" applyBorder="1" applyAlignment="1">
      <alignment horizontal="center" vertical="center" wrapText="1"/>
    </xf>
    <xf numFmtId="0" fontId="10" fillId="0" borderId="1" xfId="0" applyFont="1" applyBorder="1" applyAlignment="1">
      <alignment horizontal="center" vertical="top" wrapText="1"/>
    </xf>
    <xf numFmtId="0" fontId="11" fillId="0" borderId="5" xfId="0" applyFont="1" applyBorder="1" applyAlignment="1">
      <alignment horizontal="center" vertical="top" wrapText="1"/>
    </xf>
    <xf numFmtId="0" fontId="10" fillId="0" borderId="1" xfId="0" applyFont="1" applyBorder="1" applyAlignment="1">
      <alignment horizontal="center" vertical="top" wrapText="1"/>
    </xf>
    <xf numFmtId="0" fontId="10" fillId="0" borderId="5" xfId="0" applyFont="1" applyBorder="1" applyAlignment="1">
      <alignment horizontal="center" vertical="top" wrapText="1"/>
    </xf>
    <xf numFmtId="43" fontId="13" fillId="0" borderId="1" xfId="0" applyNumberFormat="1" applyFont="1" applyBorder="1" applyAlignment="1">
      <alignment horizontal="center" vertical="center" wrapText="1"/>
    </xf>
    <xf numFmtId="2" fontId="13" fillId="0" borderId="1" xfId="0" applyNumberFormat="1" applyFont="1" applyBorder="1" applyAlignment="1">
      <alignment horizontal="center" vertical="center" wrapText="1"/>
    </xf>
    <xf numFmtId="187" fontId="10" fillId="0" borderId="0" xfId="2" applyNumberFormat="1" applyFont="1" applyAlignment="1">
      <alignment vertical="center" wrapText="1"/>
    </xf>
    <xf numFmtId="0" fontId="11" fillId="0" borderId="0" xfId="0" applyFont="1" applyBorder="1" applyAlignment="1">
      <alignment horizontal="right" vertical="center" wrapText="1"/>
    </xf>
    <xf numFmtId="0" fontId="11" fillId="0" borderId="0" xfId="0" applyFont="1" applyBorder="1" applyAlignment="1">
      <alignment horizontal="center" vertical="center" wrapText="1"/>
    </xf>
    <xf numFmtId="2" fontId="12" fillId="0" borderId="0" xfId="0" applyNumberFormat="1" applyFont="1" applyBorder="1" applyAlignment="1">
      <alignment horizontal="center" vertical="center" wrapText="1"/>
    </xf>
    <xf numFmtId="187" fontId="11" fillId="0" borderId="0" xfId="2" applyNumberFormat="1" applyFont="1" applyBorder="1" applyAlignment="1">
      <alignment horizontal="right" vertical="center" wrapText="1"/>
    </xf>
    <xf numFmtId="43" fontId="12" fillId="0" borderId="0" xfId="0" applyNumberFormat="1" applyFont="1" applyBorder="1" applyAlignment="1">
      <alignment horizontal="center" vertical="center" wrapText="1"/>
    </xf>
    <xf numFmtId="0" fontId="10"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center" vertical="top" wrapText="1"/>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2" xfId="0" applyFont="1" applyBorder="1" applyAlignment="1">
      <alignment vertical="center" wrapText="1"/>
    </xf>
    <xf numFmtId="0" fontId="11" fillId="0" borderId="1" xfId="0" applyFont="1" applyBorder="1" applyAlignment="1">
      <alignment horizontal="right" vertical="center" wrapText="1"/>
    </xf>
    <xf numFmtId="0" fontId="11" fillId="0" borderId="8" xfId="0" applyFont="1" applyBorder="1" applyAlignment="1">
      <alignment horizontal="right" vertical="center" wrapText="1"/>
    </xf>
    <xf numFmtId="0" fontId="11" fillId="0" borderId="7" xfId="0" applyFont="1" applyBorder="1" applyAlignment="1">
      <alignment horizontal="right"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11" fillId="0" borderId="1" xfId="0" applyFont="1" applyBorder="1" applyAlignment="1">
      <alignment horizontal="center" vertical="center" wrapText="1"/>
    </xf>
    <xf numFmtId="2" fontId="11" fillId="0" borderId="1" xfId="0" applyNumberFormat="1" applyFont="1" applyBorder="1" applyAlignment="1">
      <alignment horizontal="center" vertical="center" wrapText="1"/>
    </xf>
    <xf numFmtId="0" fontId="10" fillId="0" borderId="8" xfId="0" applyFont="1" applyBorder="1" applyAlignment="1">
      <alignment horizontal="left" vertical="top" wrapText="1"/>
    </xf>
    <xf numFmtId="0" fontId="10" fillId="0" borderId="7" xfId="0" applyFont="1" applyBorder="1" applyAlignment="1">
      <alignment horizontal="left" vertical="top" wrapText="1"/>
    </xf>
    <xf numFmtId="0" fontId="11" fillId="0" borderId="8" xfId="0" applyFont="1" applyBorder="1" applyAlignment="1">
      <alignment horizontal="center" vertical="top" wrapText="1"/>
    </xf>
    <xf numFmtId="0" fontId="11" fillId="0" borderId="5" xfId="0" applyFont="1" applyBorder="1" applyAlignment="1">
      <alignment horizontal="center" vertical="top" wrapText="1"/>
    </xf>
    <xf numFmtId="0" fontId="11" fillId="0" borderId="0" xfId="0" applyFont="1" applyAlignment="1">
      <alignment horizontal="left" vertical="center" wrapText="1"/>
    </xf>
    <xf numFmtId="0" fontId="11" fillId="0" borderId="14" xfId="0" applyFont="1" applyBorder="1" applyAlignment="1">
      <alignment horizontal="center" vertical="center" wrapText="1"/>
    </xf>
    <xf numFmtId="0" fontId="11"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11" fillId="0" borderId="18" xfId="0" applyFont="1" applyBorder="1" applyAlignment="1">
      <alignment vertical="center" wrapText="1"/>
    </xf>
    <xf numFmtId="0" fontId="10" fillId="0" borderId="1" xfId="0" applyFont="1" applyBorder="1" applyAlignment="1">
      <alignment horizontal="center" wrapText="1"/>
    </xf>
    <xf numFmtId="0" fontId="11" fillId="0" borderId="0" xfId="0" applyFont="1" applyAlignment="1">
      <alignment horizontal="center" vertical="center" wrapText="1"/>
    </xf>
    <xf numFmtId="0" fontId="11" fillId="0" borderId="13"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5" xfId="0" applyFont="1" applyBorder="1" applyAlignment="1">
      <alignment horizontal="center" wrapText="1"/>
    </xf>
    <xf numFmtId="0" fontId="11" fillId="0" borderId="8" xfId="0" applyFont="1" applyBorder="1" applyAlignment="1">
      <alignment horizontal="center" wrapText="1"/>
    </xf>
    <xf numFmtId="43" fontId="11" fillId="0" borderId="0" xfId="2" applyFont="1" applyAlignment="1">
      <alignment horizontal="center" vertical="center" wrapText="1"/>
    </xf>
    <xf numFmtId="0" fontId="10" fillId="0" borderId="8" xfId="0" applyFont="1" applyBorder="1" applyAlignment="1">
      <alignment horizontal="center" wrapText="1"/>
    </xf>
    <xf numFmtId="0" fontId="10" fillId="0" borderId="5" xfId="0" applyFont="1" applyBorder="1" applyAlignment="1">
      <alignment horizontal="center" wrapText="1"/>
    </xf>
    <xf numFmtId="0" fontId="11" fillId="0" borderId="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6" xfId="0" applyFont="1" applyBorder="1" applyAlignment="1">
      <alignment horizontal="center" vertical="top" wrapText="1"/>
    </xf>
    <xf numFmtId="0" fontId="11" fillId="0" borderId="24" xfId="0" applyFont="1" applyBorder="1" applyAlignment="1">
      <alignment horizontal="center" vertical="top" wrapText="1"/>
    </xf>
    <xf numFmtId="0" fontId="11" fillId="0" borderId="12" xfId="0" applyFont="1" applyBorder="1" applyAlignment="1">
      <alignment horizontal="center" vertical="top" wrapText="1"/>
    </xf>
    <xf numFmtId="0" fontId="11" fillId="0" borderId="1" xfId="0" applyFont="1" applyBorder="1" applyAlignment="1">
      <alignment horizontal="center" vertical="top" wrapText="1"/>
    </xf>
    <xf numFmtId="0" fontId="11" fillId="0" borderId="0" xfId="0" applyFont="1" applyAlignment="1">
      <alignment horizontal="left" vertical="top" wrapText="1"/>
    </xf>
    <xf numFmtId="0" fontId="11" fillId="0" borderId="0" xfId="0" applyFont="1" applyAlignment="1">
      <alignment horizontal="center" vertical="top" wrapText="1"/>
    </xf>
    <xf numFmtId="0" fontId="11" fillId="0" borderId="13" xfId="0" applyFont="1" applyBorder="1" applyAlignment="1">
      <alignment horizontal="center" vertical="top" wrapText="1"/>
    </xf>
    <xf numFmtId="0" fontId="10" fillId="0" borderId="1" xfId="0" applyFont="1" applyBorder="1" applyAlignment="1">
      <alignment horizontal="center" vertical="top" wrapText="1"/>
    </xf>
    <xf numFmtId="0" fontId="10" fillId="0" borderId="6" xfId="0" applyFont="1" applyBorder="1" applyAlignment="1">
      <alignment horizontal="left" vertical="top" wrapText="1"/>
    </xf>
    <xf numFmtId="0" fontId="10" fillId="0" borderId="12" xfId="0" applyFont="1" applyBorder="1" applyAlignment="1">
      <alignment horizontal="left" vertical="top" wrapText="1"/>
    </xf>
    <xf numFmtId="0" fontId="11" fillId="0" borderId="14" xfId="0" applyFont="1" applyBorder="1" applyAlignment="1">
      <alignment horizontal="center" vertical="top" wrapText="1"/>
    </xf>
    <xf numFmtId="0" fontId="11" fillId="0" borderId="15" xfId="0" applyFont="1" applyBorder="1" applyAlignment="1">
      <alignment horizontal="center" vertical="top" wrapText="1"/>
    </xf>
    <xf numFmtId="0" fontId="11" fillId="0" borderId="23" xfId="0" applyFont="1" applyBorder="1" applyAlignment="1">
      <alignment horizontal="center" vertical="top" wrapText="1"/>
    </xf>
    <xf numFmtId="0" fontId="11" fillId="0" borderId="9" xfId="0" applyFont="1" applyBorder="1" applyAlignment="1">
      <alignment horizontal="left" vertical="top" wrapText="1"/>
    </xf>
    <xf numFmtId="0" fontId="11" fillId="0" borderId="1" xfId="0" applyFont="1" applyBorder="1" applyAlignment="1">
      <alignment horizontal="center" wrapText="1"/>
    </xf>
    <xf numFmtId="0" fontId="11" fillId="0" borderId="8" xfId="0" applyFont="1" applyBorder="1" applyAlignment="1">
      <alignment horizontal="left" wrapText="1"/>
    </xf>
    <xf numFmtId="0" fontId="11" fillId="0" borderId="5" xfId="0" applyFont="1" applyBorder="1" applyAlignment="1">
      <alignment horizontal="left" wrapText="1"/>
    </xf>
    <xf numFmtId="0" fontId="11" fillId="0" borderId="22" xfId="0" applyFont="1" applyBorder="1" applyAlignment="1">
      <alignment horizontal="center" vertical="top" wrapText="1"/>
    </xf>
    <xf numFmtId="0" fontId="10" fillId="0" borderId="8" xfId="0" applyFont="1" applyBorder="1" applyAlignment="1">
      <alignment horizontal="center" vertical="top" wrapText="1"/>
    </xf>
    <xf numFmtId="0" fontId="10" fillId="0" borderId="5" xfId="0" applyFont="1" applyBorder="1" applyAlignment="1">
      <alignment horizontal="center" vertical="top" wrapText="1"/>
    </xf>
    <xf numFmtId="0" fontId="11" fillId="0" borderId="8" xfId="0" applyFont="1" applyBorder="1" applyAlignment="1">
      <alignment horizontal="left" vertical="top" wrapText="1"/>
    </xf>
    <xf numFmtId="0" fontId="11" fillId="0" borderId="5" xfId="0" applyFont="1" applyBorder="1" applyAlignment="1">
      <alignment horizontal="left" vertical="top" wrapText="1"/>
    </xf>
    <xf numFmtId="0" fontId="11" fillId="0" borderId="25" xfId="0" applyFont="1" applyBorder="1" applyAlignment="1">
      <alignment horizontal="center" vertical="top" wrapText="1"/>
    </xf>
    <xf numFmtId="0" fontId="11" fillId="0" borderId="9" xfId="0" applyFont="1" applyBorder="1" applyAlignment="1">
      <alignment horizontal="center" vertical="top" wrapText="1"/>
    </xf>
    <xf numFmtId="0" fontId="11" fillId="0" borderId="8" xfId="0" applyFont="1" applyBorder="1" applyAlignment="1">
      <alignment horizontal="center" vertical="top"/>
    </xf>
    <xf numFmtId="0" fontId="11" fillId="0" borderId="5" xfId="0" applyFont="1" applyBorder="1" applyAlignment="1">
      <alignment horizontal="center" vertical="top"/>
    </xf>
  </cellXfs>
  <cellStyles count="3">
    <cellStyle name="Comma" xfId="2"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3941</xdr:colOff>
      <xdr:row>10</xdr:row>
      <xdr:rowOff>180537</xdr:rowOff>
    </xdr:from>
    <xdr:to>
      <xdr:col>15</xdr:col>
      <xdr:colOff>50472</xdr:colOff>
      <xdr:row>10</xdr:row>
      <xdr:rowOff>190062</xdr:rowOff>
    </xdr:to>
    <xdr:cxnSp macro="">
      <xdr:nvCxnSpPr>
        <xdr:cNvPr id="7" name="ลูกศรเชื่อมต่อแบบตรง 6"/>
        <xdr:cNvCxnSpPr/>
      </xdr:nvCxnSpPr>
      <xdr:spPr>
        <a:xfrm>
          <a:off x="7700141" y="4876362"/>
          <a:ext cx="865681"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9</xdr:row>
      <xdr:rowOff>257175</xdr:rowOff>
    </xdr:from>
    <xdr:to>
      <xdr:col>9</xdr:col>
      <xdr:colOff>38100</xdr:colOff>
      <xdr:row>9</xdr:row>
      <xdr:rowOff>257175</xdr:rowOff>
    </xdr:to>
    <xdr:cxnSp macro="">
      <xdr:nvCxnSpPr>
        <xdr:cNvPr id="8" name="ลูกศรเชื่อมต่อแบบตรง 7"/>
        <xdr:cNvCxnSpPr/>
      </xdr:nvCxnSpPr>
      <xdr:spPr>
        <a:xfrm>
          <a:off x="6029325" y="2514600"/>
          <a:ext cx="8763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268123</xdr:colOff>
      <xdr:row>11</xdr:row>
      <xdr:rowOff>141999</xdr:rowOff>
    </xdr:from>
    <xdr:to>
      <xdr:col>12</xdr:col>
      <xdr:colOff>29998</xdr:colOff>
      <xdr:row>11</xdr:row>
      <xdr:rowOff>151524</xdr:rowOff>
    </xdr:to>
    <xdr:cxnSp macro="">
      <xdr:nvCxnSpPr>
        <xdr:cNvPr id="9" name="ลูกศรเชื่อมต่อแบบตรง 8"/>
        <xdr:cNvCxnSpPr/>
      </xdr:nvCxnSpPr>
      <xdr:spPr>
        <a:xfrm>
          <a:off x="6859423" y="6866649"/>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244804</xdr:colOff>
      <xdr:row>12</xdr:row>
      <xdr:rowOff>224330</xdr:rowOff>
    </xdr:from>
    <xdr:to>
      <xdr:col>15</xdr:col>
      <xdr:colOff>6679</xdr:colOff>
      <xdr:row>12</xdr:row>
      <xdr:rowOff>224330</xdr:rowOff>
    </xdr:to>
    <xdr:cxnSp macro="">
      <xdr:nvCxnSpPr>
        <xdr:cNvPr id="10" name="ลูกศรเชื่อมต่อแบบตรง 9"/>
        <xdr:cNvCxnSpPr/>
      </xdr:nvCxnSpPr>
      <xdr:spPr>
        <a:xfrm>
          <a:off x="7655254" y="9044480"/>
          <a:ext cx="8667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836010</xdr:colOff>
      <xdr:row>13</xdr:row>
      <xdr:rowOff>188639</xdr:rowOff>
    </xdr:from>
    <xdr:to>
      <xdr:col>8</xdr:col>
      <xdr:colOff>270860</xdr:colOff>
      <xdr:row>13</xdr:row>
      <xdr:rowOff>207689</xdr:rowOff>
    </xdr:to>
    <xdr:cxnSp macro="">
      <xdr:nvCxnSpPr>
        <xdr:cNvPr id="11" name="ลูกศรเชื่อมต่อแบบตรง 10"/>
        <xdr:cNvCxnSpPr/>
      </xdr:nvCxnSpPr>
      <xdr:spPr>
        <a:xfrm>
          <a:off x="6008085" y="11732939"/>
          <a:ext cx="8540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843018</xdr:colOff>
      <xdr:row>14</xdr:row>
      <xdr:rowOff>163896</xdr:rowOff>
    </xdr:from>
    <xdr:to>
      <xdr:col>9</xdr:col>
      <xdr:colOff>0</xdr:colOff>
      <xdr:row>14</xdr:row>
      <xdr:rowOff>164224</xdr:rowOff>
    </xdr:to>
    <xdr:cxnSp macro="">
      <xdr:nvCxnSpPr>
        <xdr:cNvPr id="12" name="ลูกศรเชื่อมต่อแบบตรง 11"/>
        <xdr:cNvCxnSpPr/>
      </xdr:nvCxnSpPr>
      <xdr:spPr>
        <a:xfrm>
          <a:off x="6015093" y="14803821"/>
          <a:ext cx="852432" cy="32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845535</xdr:colOff>
      <xdr:row>15</xdr:row>
      <xdr:rowOff>194332</xdr:rowOff>
    </xdr:from>
    <xdr:to>
      <xdr:col>9</xdr:col>
      <xdr:colOff>6678</xdr:colOff>
      <xdr:row>15</xdr:row>
      <xdr:rowOff>203857</xdr:rowOff>
    </xdr:to>
    <xdr:cxnSp macro="">
      <xdr:nvCxnSpPr>
        <xdr:cNvPr id="13" name="ลูกศรเชื่อมต่อแบบตรง 12"/>
        <xdr:cNvCxnSpPr/>
      </xdr:nvCxnSpPr>
      <xdr:spPr>
        <a:xfrm>
          <a:off x="6017610" y="17806057"/>
          <a:ext cx="856593"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16</xdr:row>
      <xdr:rowOff>174844</xdr:rowOff>
    </xdr:from>
    <xdr:to>
      <xdr:col>15</xdr:col>
      <xdr:colOff>19050</xdr:colOff>
      <xdr:row>16</xdr:row>
      <xdr:rowOff>184369</xdr:rowOff>
    </xdr:to>
    <xdr:cxnSp macro="">
      <xdr:nvCxnSpPr>
        <xdr:cNvPr id="14" name="ลูกศรเชื่อมต่อแบบตรง 13"/>
        <xdr:cNvCxnSpPr/>
      </xdr:nvCxnSpPr>
      <xdr:spPr>
        <a:xfrm>
          <a:off x="7667625" y="19691569"/>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246227</xdr:colOff>
      <xdr:row>17</xdr:row>
      <xdr:rowOff>169589</xdr:rowOff>
    </xdr:from>
    <xdr:to>
      <xdr:col>18</xdr:col>
      <xdr:colOff>8102</xdr:colOff>
      <xdr:row>17</xdr:row>
      <xdr:rowOff>179114</xdr:rowOff>
    </xdr:to>
    <xdr:cxnSp macro="">
      <xdr:nvCxnSpPr>
        <xdr:cNvPr id="15" name="ลูกศรเชื่อมต่อแบบตรง 14"/>
        <xdr:cNvCxnSpPr/>
      </xdr:nvCxnSpPr>
      <xdr:spPr>
        <a:xfrm>
          <a:off x="8485352" y="22543814"/>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255751</xdr:colOff>
      <xdr:row>18</xdr:row>
      <xdr:rowOff>196740</xdr:rowOff>
    </xdr:from>
    <xdr:to>
      <xdr:col>18</xdr:col>
      <xdr:colOff>17626</xdr:colOff>
      <xdr:row>18</xdr:row>
      <xdr:rowOff>206265</xdr:rowOff>
    </xdr:to>
    <xdr:cxnSp macro="">
      <xdr:nvCxnSpPr>
        <xdr:cNvPr id="16" name="ลูกศรเชื่อมต่อแบบตรง 15"/>
        <xdr:cNvCxnSpPr/>
      </xdr:nvCxnSpPr>
      <xdr:spPr>
        <a:xfrm>
          <a:off x="8494876" y="25428465"/>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244803</xdr:colOff>
      <xdr:row>19</xdr:row>
      <xdr:rowOff>153386</xdr:rowOff>
    </xdr:from>
    <xdr:to>
      <xdr:col>18</xdr:col>
      <xdr:colOff>6678</xdr:colOff>
      <xdr:row>19</xdr:row>
      <xdr:rowOff>153386</xdr:rowOff>
    </xdr:to>
    <xdr:cxnSp macro="">
      <xdr:nvCxnSpPr>
        <xdr:cNvPr id="17" name="ลูกศรเชื่อมต่อแบบตรง 16"/>
        <xdr:cNvCxnSpPr/>
      </xdr:nvCxnSpPr>
      <xdr:spPr>
        <a:xfrm>
          <a:off x="8483928" y="28328336"/>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260021</xdr:colOff>
      <xdr:row>20</xdr:row>
      <xdr:rowOff>145831</xdr:rowOff>
    </xdr:from>
    <xdr:to>
      <xdr:col>18</xdr:col>
      <xdr:colOff>21896</xdr:colOff>
      <xdr:row>20</xdr:row>
      <xdr:rowOff>164881</xdr:rowOff>
    </xdr:to>
    <xdr:cxnSp macro="">
      <xdr:nvCxnSpPr>
        <xdr:cNvPr id="18" name="ลูกศรเชื่อมต่อแบบตรง 17"/>
        <xdr:cNvCxnSpPr/>
      </xdr:nvCxnSpPr>
      <xdr:spPr>
        <a:xfrm>
          <a:off x="8499146" y="31654531"/>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10949</xdr:colOff>
      <xdr:row>23</xdr:row>
      <xdr:rowOff>132474</xdr:rowOff>
    </xdr:from>
    <xdr:to>
      <xdr:col>9</xdr:col>
      <xdr:colOff>49049</xdr:colOff>
      <xdr:row>23</xdr:row>
      <xdr:rowOff>141999</xdr:rowOff>
    </xdr:to>
    <xdr:cxnSp macro="">
      <xdr:nvCxnSpPr>
        <xdr:cNvPr id="19" name="ลูกศรเชื่อมต่อแบบตรง 18"/>
        <xdr:cNvCxnSpPr/>
      </xdr:nvCxnSpPr>
      <xdr:spPr>
        <a:xfrm>
          <a:off x="6049799" y="38927799"/>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5366</xdr:colOff>
      <xdr:row>22</xdr:row>
      <xdr:rowOff>126779</xdr:rowOff>
    </xdr:from>
    <xdr:to>
      <xdr:col>9</xdr:col>
      <xdr:colOff>40948</xdr:colOff>
      <xdr:row>22</xdr:row>
      <xdr:rowOff>136304</xdr:rowOff>
    </xdr:to>
    <xdr:cxnSp macro="">
      <xdr:nvCxnSpPr>
        <xdr:cNvPr id="20" name="ลูกศรเชื่อมต่อแบบตรง 19"/>
        <xdr:cNvCxnSpPr/>
      </xdr:nvCxnSpPr>
      <xdr:spPr>
        <a:xfrm>
          <a:off x="6044216" y="36826604"/>
          <a:ext cx="864257"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255752</xdr:colOff>
      <xdr:row>21</xdr:row>
      <xdr:rowOff>99629</xdr:rowOff>
    </xdr:from>
    <xdr:to>
      <xdr:col>18</xdr:col>
      <xdr:colOff>17627</xdr:colOff>
      <xdr:row>21</xdr:row>
      <xdr:rowOff>109154</xdr:rowOff>
    </xdr:to>
    <xdr:cxnSp macro="">
      <xdr:nvCxnSpPr>
        <xdr:cNvPr id="21" name="ลูกศรเชื่อมต่อแบบตรง 20"/>
        <xdr:cNvCxnSpPr/>
      </xdr:nvCxnSpPr>
      <xdr:spPr>
        <a:xfrm>
          <a:off x="8494877" y="34703954"/>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233855</xdr:colOff>
      <xdr:row>30</xdr:row>
      <xdr:rowOff>173420</xdr:rowOff>
    </xdr:from>
    <xdr:to>
      <xdr:col>13</xdr:col>
      <xdr:colOff>6679</xdr:colOff>
      <xdr:row>30</xdr:row>
      <xdr:rowOff>182945</xdr:rowOff>
    </xdr:to>
    <xdr:cxnSp macro="">
      <xdr:nvCxnSpPr>
        <xdr:cNvPr id="22" name="ลูกศรเชื่อมต่อแบบตรง 21"/>
        <xdr:cNvCxnSpPr/>
      </xdr:nvCxnSpPr>
      <xdr:spPr>
        <a:xfrm>
          <a:off x="7101380" y="62304995"/>
          <a:ext cx="868199"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29</xdr:row>
      <xdr:rowOff>257175</xdr:rowOff>
    </xdr:from>
    <xdr:to>
      <xdr:col>9</xdr:col>
      <xdr:colOff>28575</xdr:colOff>
      <xdr:row>29</xdr:row>
      <xdr:rowOff>257175</xdr:rowOff>
    </xdr:to>
    <xdr:cxnSp macro="">
      <xdr:nvCxnSpPr>
        <xdr:cNvPr id="23" name="ลูกศรเชื่อมต่อแบบตรง 22"/>
        <xdr:cNvCxnSpPr/>
      </xdr:nvCxnSpPr>
      <xdr:spPr>
        <a:xfrm>
          <a:off x="6029325" y="59140725"/>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254328</xdr:colOff>
      <xdr:row>24</xdr:row>
      <xdr:rowOff>132474</xdr:rowOff>
    </xdr:from>
    <xdr:to>
      <xdr:col>15</xdr:col>
      <xdr:colOff>16203</xdr:colOff>
      <xdr:row>24</xdr:row>
      <xdr:rowOff>141999</xdr:rowOff>
    </xdr:to>
    <xdr:cxnSp macro="">
      <xdr:nvCxnSpPr>
        <xdr:cNvPr id="24" name="ลูกศรเชื่อมต่อแบบตรง 23"/>
        <xdr:cNvCxnSpPr/>
      </xdr:nvCxnSpPr>
      <xdr:spPr>
        <a:xfrm>
          <a:off x="7664778" y="41023299"/>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258598</xdr:colOff>
      <xdr:row>25</xdr:row>
      <xdr:rowOff>126234</xdr:rowOff>
    </xdr:from>
    <xdr:to>
      <xdr:col>18</xdr:col>
      <xdr:colOff>20473</xdr:colOff>
      <xdr:row>25</xdr:row>
      <xdr:rowOff>135759</xdr:rowOff>
    </xdr:to>
    <xdr:cxnSp macro="">
      <xdr:nvCxnSpPr>
        <xdr:cNvPr id="25" name="ลูกศรเชื่อมต่อแบบตรง 24"/>
        <xdr:cNvCxnSpPr/>
      </xdr:nvCxnSpPr>
      <xdr:spPr>
        <a:xfrm>
          <a:off x="8497723" y="45160434"/>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257175</xdr:colOff>
      <xdr:row>26</xdr:row>
      <xdr:rowOff>181960</xdr:rowOff>
    </xdr:from>
    <xdr:to>
      <xdr:col>18</xdr:col>
      <xdr:colOff>19050</xdr:colOff>
      <xdr:row>26</xdr:row>
      <xdr:rowOff>191485</xdr:rowOff>
    </xdr:to>
    <xdr:cxnSp macro="">
      <xdr:nvCxnSpPr>
        <xdr:cNvPr id="26" name="ลูกศรเชื่อมต่อแบบตรง 25"/>
        <xdr:cNvCxnSpPr/>
      </xdr:nvCxnSpPr>
      <xdr:spPr>
        <a:xfrm>
          <a:off x="8496300" y="46549660"/>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266042</xdr:colOff>
      <xdr:row>27</xdr:row>
      <xdr:rowOff>168164</xdr:rowOff>
    </xdr:from>
    <xdr:to>
      <xdr:col>18</xdr:col>
      <xdr:colOff>28574</xdr:colOff>
      <xdr:row>27</xdr:row>
      <xdr:rowOff>177689</xdr:rowOff>
    </xdr:to>
    <xdr:cxnSp macro="">
      <xdr:nvCxnSpPr>
        <xdr:cNvPr id="27" name="ลูกศรเชื่อมต่อแบบตรง 26"/>
        <xdr:cNvCxnSpPr/>
      </xdr:nvCxnSpPr>
      <xdr:spPr>
        <a:xfrm>
          <a:off x="8505167" y="50888789"/>
          <a:ext cx="867432"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255095</xdr:colOff>
      <xdr:row>28</xdr:row>
      <xdr:rowOff>150539</xdr:rowOff>
    </xdr:from>
    <xdr:to>
      <xdr:col>15</xdr:col>
      <xdr:colOff>17627</xdr:colOff>
      <xdr:row>28</xdr:row>
      <xdr:rowOff>160064</xdr:rowOff>
    </xdr:to>
    <xdr:cxnSp macro="">
      <xdr:nvCxnSpPr>
        <xdr:cNvPr id="28" name="ลูกศรเชื่อมต่อแบบตรง 27"/>
        <xdr:cNvCxnSpPr/>
      </xdr:nvCxnSpPr>
      <xdr:spPr>
        <a:xfrm>
          <a:off x="7665545" y="55547939"/>
          <a:ext cx="867432"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262759</xdr:colOff>
      <xdr:row>31</xdr:row>
      <xdr:rowOff>221484</xdr:rowOff>
    </xdr:from>
    <xdr:to>
      <xdr:col>13</xdr:col>
      <xdr:colOff>38101</xdr:colOff>
      <xdr:row>31</xdr:row>
      <xdr:rowOff>231009</xdr:rowOff>
    </xdr:to>
    <xdr:cxnSp macro="">
      <xdr:nvCxnSpPr>
        <xdr:cNvPr id="29" name="ลูกศรเชื่อมต่อแบบตรง 28"/>
        <xdr:cNvCxnSpPr/>
      </xdr:nvCxnSpPr>
      <xdr:spPr>
        <a:xfrm>
          <a:off x="7130284" y="67020309"/>
          <a:ext cx="870717"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273707</xdr:colOff>
      <xdr:row>32</xdr:row>
      <xdr:rowOff>151524</xdr:rowOff>
    </xdr:from>
    <xdr:to>
      <xdr:col>15</xdr:col>
      <xdr:colOff>38100</xdr:colOff>
      <xdr:row>32</xdr:row>
      <xdr:rowOff>161049</xdr:rowOff>
    </xdr:to>
    <xdr:cxnSp macro="">
      <xdr:nvCxnSpPr>
        <xdr:cNvPr id="30" name="ลูกศรเชื่อมต่อแบบตรง 29"/>
        <xdr:cNvCxnSpPr/>
      </xdr:nvCxnSpPr>
      <xdr:spPr>
        <a:xfrm>
          <a:off x="7684157" y="67712349"/>
          <a:ext cx="869293"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262759</xdr:colOff>
      <xdr:row>33</xdr:row>
      <xdr:rowOff>173859</xdr:rowOff>
    </xdr:from>
    <xdr:to>
      <xdr:col>12</xdr:col>
      <xdr:colOff>27152</xdr:colOff>
      <xdr:row>33</xdr:row>
      <xdr:rowOff>183384</xdr:rowOff>
    </xdr:to>
    <xdr:cxnSp macro="">
      <xdr:nvCxnSpPr>
        <xdr:cNvPr id="31" name="ลูกศรเชื่อมต่อแบบตรง 30"/>
        <xdr:cNvCxnSpPr/>
      </xdr:nvCxnSpPr>
      <xdr:spPr>
        <a:xfrm>
          <a:off x="6854059" y="68306184"/>
          <a:ext cx="869293"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268124</xdr:colOff>
      <xdr:row>34</xdr:row>
      <xdr:rowOff>155794</xdr:rowOff>
    </xdr:from>
    <xdr:to>
      <xdr:col>12</xdr:col>
      <xdr:colOff>29999</xdr:colOff>
      <xdr:row>34</xdr:row>
      <xdr:rowOff>165319</xdr:rowOff>
    </xdr:to>
    <xdr:cxnSp macro="">
      <xdr:nvCxnSpPr>
        <xdr:cNvPr id="32" name="ลูกศรเชื่อมต่อแบบตรง 31"/>
        <xdr:cNvCxnSpPr/>
      </xdr:nvCxnSpPr>
      <xdr:spPr>
        <a:xfrm>
          <a:off x="6859424" y="72164794"/>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244803</xdr:colOff>
      <xdr:row>35</xdr:row>
      <xdr:rowOff>171012</xdr:rowOff>
    </xdr:from>
    <xdr:to>
      <xdr:col>18</xdr:col>
      <xdr:colOff>6678</xdr:colOff>
      <xdr:row>35</xdr:row>
      <xdr:rowOff>180537</xdr:rowOff>
    </xdr:to>
    <xdr:cxnSp macro="">
      <xdr:nvCxnSpPr>
        <xdr:cNvPr id="33" name="ลูกศรเชื่อมต่อแบบตรง 32"/>
        <xdr:cNvCxnSpPr/>
      </xdr:nvCxnSpPr>
      <xdr:spPr>
        <a:xfrm>
          <a:off x="8483928" y="77142537"/>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16312</xdr:colOff>
      <xdr:row>36</xdr:row>
      <xdr:rowOff>127219</xdr:rowOff>
    </xdr:from>
    <xdr:to>
      <xdr:col>12</xdr:col>
      <xdr:colOff>51894</xdr:colOff>
      <xdr:row>36</xdr:row>
      <xdr:rowOff>136744</xdr:rowOff>
    </xdr:to>
    <xdr:cxnSp macro="">
      <xdr:nvCxnSpPr>
        <xdr:cNvPr id="34" name="ลูกศรเชื่อมต่อแบบตรง 33"/>
        <xdr:cNvCxnSpPr/>
      </xdr:nvCxnSpPr>
      <xdr:spPr>
        <a:xfrm>
          <a:off x="6883837" y="79956244"/>
          <a:ext cx="864257"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859330</xdr:colOff>
      <xdr:row>37</xdr:row>
      <xdr:rowOff>201010</xdr:rowOff>
    </xdr:from>
    <xdr:to>
      <xdr:col>9</xdr:col>
      <xdr:colOff>29998</xdr:colOff>
      <xdr:row>37</xdr:row>
      <xdr:rowOff>220060</xdr:rowOff>
    </xdr:to>
    <xdr:cxnSp macro="">
      <xdr:nvCxnSpPr>
        <xdr:cNvPr id="35" name="ลูกศรเชื่อมต่อแบบตรง 34"/>
        <xdr:cNvCxnSpPr/>
      </xdr:nvCxnSpPr>
      <xdr:spPr>
        <a:xfrm>
          <a:off x="6031405" y="82887535"/>
          <a:ext cx="866118"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247650</xdr:colOff>
      <xdr:row>38</xdr:row>
      <xdr:rowOff>108167</xdr:rowOff>
    </xdr:from>
    <xdr:to>
      <xdr:col>12</xdr:col>
      <xdr:colOff>9525</xdr:colOff>
      <xdr:row>38</xdr:row>
      <xdr:rowOff>108167</xdr:rowOff>
    </xdr:to>
    <xdr:cxnSp macro="">
      <xdr:nvCxnSpPr>
        <xdr:cNvPr id="36" name="ลูกศรเชื่อมต่อแบบตรง 35"/>
        <xdr:cNvCxnSpPr/>
      </xdr:nvCxnSpPr>
      <xdr:spPr>
        <a:xfrm>
          <a:off x="6838950" y="86023667"/>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262759</xdr:colOff>
      <xdr:row>39</xdr:row>
      <xdr:rowOff>186121</xdr:rowOff>
    </xdr:from>
    <xdr:to>
      <xdr:col>12</xdr:col>
      <xdr:colOff>24634</xdr:colOff>
      <xdr:row>39</xdr:row>
      <xdr:rowOff>195646</xdr:rowOff>
    </xdr:to>
    <xdr:cxnSp macro="">
      <xdr:nvCxnSpPr>
        <xdr:cNvPr id="37" name="ลูกศรเชื่อมต่อแบบตรง 36"/>
        <xdr:cNvCxnSpPr/>
      </xdr:nvCxnSpPr>
      <xdr:spPr>
        <a:xfrm>
          <a:off x="6854059" y="91311796"/>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251811</xdr:colOff>
      <xdr:row>40</xdr:row>
      <xdr:rowOff>164224</xdr:rowOff>
    </xdr:from>
    <xdr:to>
      <xdr:col>12</xdr:col>
      <xdr:colOff>13686</xdr:colOff>
      <xdr:row>40</xdr:row>
      <xdr:rowOff>173749</xdr:rowOff>
    </xdr:to>
    <xdr:cxnSp macro="">
      <xdr:nvCxnSpPr>
        <xdr:cNvPr id="38" name="ลูกศรเชื่อมต่อแบบตรง 37"/>
        <xdr:cNvCxnSpPr/>
      </xdr:nvCxnSpPr>
      <xdr:spPr>
        <a:xfrm>
          <a:off x="6843111" y="92813899"/>
          <a:ext cx="8667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853966</xdr:colOff>
      <xdr:row>41</xdr:row>
      <xdr:rowOff>153276</xdr:rowOff>
    </xdr:from>
    <xdr:to>
      <xdr:col>9</xdr:col>
      <xdr:colOff>24634</xdr:colOff>
      <xdr:row>41</xdr:row>
      <xdr:rowOff>162801</xdr:rowOff>
    </xdr:to>
    <xdr:cxnSp macro="">
      <xdr:nvCxnSpPr>
        <xdr:cNvPr id="39" name="ลูกศรเชื่อมต่อแบบตรง 38"/>
        <xdr:cNvCxnSpPr/>
      </xdr:nvCxnSpPr>
      <xdr:spPr>
        <a:xfrm>
          <a:off x="6026041" y="94326951"/>
          <a:ext cx="866118"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10252</xdr:colOff>
      <xdr:row>16</xdr:row>
      <xdr:rowOff>172139</xdr:rowOff>
    </xdr:from>
    <xdr:to>
      <xdr:col>10</xdr:col>
      <xdr:colOff>32825</xdr:colOff>
      <xdr:row>16</xdr:row>
      <xdr:rowOff>174734</xdr:rowOff>
    </xdr:to>
    <xdr:cxnSp macro="">
      <xdr:nvCxnSpPr>
        <xdr:cNvPr id="45" name="ลูกศรเชื่อมต่อแบบตรง 44"/>
        <xdr:cNvCxnSpPr/>
      </xdr:nvCxnSpPr>
      <xdr:spPr>
        <a:xfrm>
          <a:off x="6601114" y="18796580"/>
          <a:ext cx="569987" cy="25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257175</xdr:colOff>
      <xdr:row>10</xdr:row>
      <xdr:rowOff>228600</xdr:rowOff>
    </xdr:from>
    <xdr:to>
      <xdr:col>14</xdr:col>
      <xdr:colOff>254250</xdr:colOff>
      <xdr:row>10</xdr:row>
      <xdr:rowOff>228600</xdr:rowOff>
    </xdr:to>
    <xdr:cxnSp macro="">
      <xdr:nvCxnSpPr>
        <xdr:cNvPr id="2" name="ลูกศรเชื่อมต่อแบบตรง 1"/>
        <xdr:cNvCxnSpPr/>
      </xdr:nvCxnSpPr>
      <xdr:spPr>
        <a:xfrm>
          <a:off x="7972425" y="3752850"/>
          <a:ext cx="540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9</xdr:row>
      <xdr:rowOff>142875</xdr:rowOff>
    </xdr:from>
    <xdr:to>
      <xdr:col>17</xdr:col>
      <xdr:colOff>0</xdr:colOff>
      <xdr:row>9</xdr:row>
      <xdr:rowOff>171450</xdr:rowOff>
    </xdr:to>
    <xdr:cxnSp macro="">
      <xdr:nvCxnSpPr>
        <xdr:cNvPr id="3" name="ลูกศรเชื่อมต่อแบบตรง 2"/>
        <xdr:cNvCxnSpPr/>
      </xdr:nvCxnSpPr>
      <xdr:spPr>
        <a:xfrm flipV="1">
          <a:off x="6619875" y="2476500"/>
          <a:ext cx="2466975" cy="2857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11</xdr:row>
      <xdr:rowOff>190500</xdr:rowOff>
    </xdr:from>
    <xdr:to>
      <xdr:col>16</xdr:col>
      <xdr:colOff>266700</xdr:colOff>
      <xdr:row>11</xdr:row>
      <xdr:rowOff>200025</xdr:rowOff>
    </xdr:to>
    <xdr:cxnSp macro="">
      <xdr:nvCxnSpPr>
        <xdr:cNvPr id="4" name="ลูกศรเชื่อมต่อแบบตรง 3"/>
        <xdr:cNvCxnSpPr/>
      </xdr:nvCxnSpPr>
      <xdr:spPr>
        <a:xfrm flipV="1">
          <a:off x="6877050" y="6810375"/>
          <a:ext cx="22002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12</xdr:row>
      <xdr:rowOff>152400</xdr:rowOff>
    </xdr:from>
    <xdr:to>
      <xdr:col>13</xdr:col>
      <xdr:colOff>19050</xdr:colOff>
      <xdr:row>12</xdr:row>
      <xdr:rowOff>152400</xdr:rowOff>
    </xdr:to>
    <xdr:cxnSp macro="">
      <xdr:nvCxnSpPr>
        <xdr:cNvPr id="5" name="ลูกศรเชื่อมต่อแบบตรง 4"/>
        <xdr:cNvCxnSpPr/>
      </xdr:nvCxnSpPr>
      <xdr:spPr>
        <a:xfrm>
          <a:off x="7153275" y="2514600"/>
          <a:ext cx="8477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266700</xdr:colOff>
      <xdr:row>9</xdr:row>
      <xdr:rowOff>95250</xdr:rowOff>
    </xdr:from>
    <xdr:to>
      <xdr:col>16</xdr:col>
      <xdr:colOff>2250</xdr:colOff>
      <xdr:row>9</xdr:row>
      <xdr:rowOff>95250</xdr:rowOff>
    </xdr:to>
    <xdr:cxnSp macro="">
      <xdr:nvCxnSpPr>
        <xdr:cNvPr id="2" name="ลูกศรเชื่อมต่อแบบตรง 1"/>
        <xdr:cNvCxnSpPr/>
      </xdr:nvCxnSpPr>
      <xdr:spPr>
        <a:xfrm>
          <a:off x="8524875" y="2352675"/>
          <a:ext cx="288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276225</xdr:colOff>
      <xdr:row>10</xdr:row>
      <xdr:rowOff>161925</xdr:rowOff>
    </xdr:from>
    <xdr:to>
      <xdr:col>10</xdr:col>
      <xdr:colOff>0</xdr:colOff>
      <xdr:row>10</xdr:row>
      <xdr:rowOff>161925</xdr:rowOff>
    </xdr:to>
    <xdr:cxnSp macro="">
      <xdr:nvCxnSpPr>
        <xdr:cNvPr id="3" name="ลูกศรเชื่อมต่อแบบตรง 2"/>
        <xdr:cNvCxnSpPr/>
      </xdr:nvCxnSpPr>
      <xdr:spPr>
        <a:xfrm>
          <a:off x="6600825" y="4514850"/>
          <a:ext cx="5619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276225</xdr:colOff>
      <xdr:row>11</xdr:row>
      <xdr:rowOff>428625</xdr:rowOff>
    </xdr:from>
    <xdr:to>
      <xdr:col>13</xdr:col>
      <xdr:colOff>11775</xdr:colOff>
      <xdr:row>11</xdr:row>
      <xdr:rowOff>428625</xdr:rowOff>
    </xdr:to>
    <xdr:cxnSp macro="">
      <xdr:nvCxnSpPr>
        <xdr:cNvPr id="4" name="ลูกศรเชื่อมต่อแบบตรง 3"/>
        <xdr:cNvCxnSpPr/>
      </xdr:nvCxnSpPr>
      <xdr:spPr>
        <a:xfrm>
          <a:off x="7705725" y="6877050"/>
          <a:ext cx="288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12</xdr:row>
      <xdr:rowOff>152400</xdr:rowOff>
    </xdr:from>
    <xdr:to>
      <xdr:col>8</xdr:col>
      <xdr:colOff>11775</xdr:colOff>
      <xdr:row>12</xdr:row>
      <xdr:rowOff>152400</xdr:rowOff>
    </xdr:to>
    <xdr:cxnSp macro="">
      <xdr:nvCxnSpPr>
        <xdr:cNvPr id="5" name="ลูกศรเชื่อมต่อแบบตรง 4"/>
        <xdr:cNvCxnSpPr/>
      </xdr:nvCxnSpPr>
      <xdr:spPr>
        <a:xfrm>
          <a:off x="6334125" y="7315200"/>
          <a:ext cx="288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13</xdr:row>
      <xdr:rowOff>133350</xdr:rowOff>
    </xdr:from>
    <xdr:to>
      <xdr:col>10</xdr:col>
      <xdr:colOff>2250</xdr:colOff>
      <xdr:row>13</xdr:row>
      <xdr:rowOff>133350</xdr:rowOff>
    </xdr:to>
    <xdr:cxnSp macro="">
      <xdr:nvCxnSpPr>
        <xdr:cNvPr id="6" name="ลูกศรเชื่อมต่อแบบตรง 5"/>
        <xdr:cNvCxnSpPr/>
      </xdr:nvCxnSpPr>
      <xdr:spPr>
        <a:xfrm>
          <a:off x="6877050" y="8010525"/>
          <a:ext cx="288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247650</xdr:colOff>
      <xdr:row>14</xdr:row>
      <xdr:rowOff>161925</xdr:rowOff>
    </xdr:from>
    <xdr:to>
      <xdr:col>16</xdr:col>
      <xdr:colOff>0</xdr:colOff>
      <xdr:row>14</xdr:row>
      <xdr:rowOff>161925</xdr:rowOff>
    </xdr:to>
    <xdr:cxnSp macro="">
      <xdr:nvCxnSpPr>
        <xdr:cNvPr id="7" name="ลูกศรเชื่อมต่อแบบตรง 6"/>
        <xdr:cNvCxnSpPr/>
      </xdr:nvCxnSpPr>
      <xdr:spPr>
        <a:xfrm>
          <a:off x="8505825" y="8753475"/>
          <a:ext cx="3048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20</xdr:row>
      <xdr:rowOff>142875</xdr:rowOff>
    </xdr:from>
    <xdr:to>
      <xdr:col>10</xdr:col>
      <xdr:colOff>0</xdr:colOff>
      <xdr:row>20</xdr:row>
      <xdr:rowOff>142875</xdr:rowOff>
    </xdr:to>
    <xdr:cxnSp macro="">
      <xdr:nvCxnSpPr>
        <xdr:cNvPr id="9" name="ลูกศรเชื่อมต่อแบบตรง 8"/>
        <xdr:cNvCxnSpPr/>
      </xdr:nvCxnSpPr>
      <xdr:spPr>
        <a:xfrm>
          <a:off x="6629400" y="5448300"/>
          <a:ext cx="5334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18</xdr:row>
      <xdr:rowOff>352425</xdr:rowOff>
    </xdr:from>
    <xdr:to>
      <xdr:col>18</xdr:col>
      <xdr:colOff>11775</xdr:colOff>
      <xdr:row>18</xdr:row>
      <xdr:rowOff>352425</xdr:rowOff>
    </xdr:to>
    <xdr:cxnSp macro="">
      <xdr:nvCxnSpPr>
        <xdr:cNvPr id="16" name="ลูกศรเชื่อมต่อแบบตรง 15"/>
        <xdr:cNvCxnSpPr/>
      </xdr:nvCxnSpPr>
      <xdr:spPr>
        <a:xfrm>
          <a:off x="9086850" y="15801975"/>
          <a:ext cx="288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266700</xdr:colOff>
      <xdr:row>19</xdr:row>
      <xdr:rowOff>333375</xdr:rowOff>
    </xdr:from>
    <xdr:to>
      <xdr:col>16</xdr:col>
      <xdr:colOff>2250</xdr:colOff>
      <xdr:row>19</xdr:row>
      <xdr:rowOff>333375</xdr:rowOff>
    </xdr:to>
    <xdr:cxnSp macro="">
      <xdr:nvCxnSpPr>
        <xdr:cNvPr id="17" name="ลูกศรเชื่อมต่อแบบตรง 16"/>
        <xdr:cNvCxnSpPr/>
      </xdr:nvCxnSpPr>
      <xdr:spPr>
        <a:xfrm>
          <a:off x="8524875" y="16544925"/>
          <a:ext cx="288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0</xdr:colOff>
      <xdr:row>17</xdr:row>
      <xdr:rowOff>161925</xdr:rowOff>
    </xdr:from>
    <xdr:to>
      <xdr:col>16</xdr:col>
      <xdr:colOff>266700</xdr:colOff>
      <xdr:row>17</xdr:row>
      <xdr:rowOff>171450</xdr:rowOff>
    </xdr:to>
    <xdr:cxnSp macro="">
      <xdr:nvCxnSpPr>
        <xdr:cNvPr id="18" name="ลูกศรเชื่อมต่อแบบตรง 17"/>
        <xdr:cNvCxnSpPr/>
      </xdr:nvCxnSpPr>
      <xdr:spPr>
        <a:xfrm flipV="1">
          <a:off x="8810625" y="15182850"/>
          <a:ext cx="2667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9525</xdr:colOff>
      <xdr:row>16</xdr:row>
      <xdr:rowOff>171450</xdr:rowOff>
    </xdr:from>
    <xdr:to>
      <xdr:col>18</xdr:col>
      <xdr:colOff>0</xdr:colOff>
      <xdr:row>16</xdr:row>
      <xdr:rowOff>180975</xdr:rowOff>
    </xdr:to>
    <xdr:cxnSp macro="">
      <xdr:nvCxnSpPr>
        <xdr:cNvPr id="19" name="ลูกศรเชื่อมต่อแบบตรง 18"/>
        <xdr:cNvCxnSpPr/>
      </xdr:nvCxnSpPr>
      <xdr:spPr>
        <a:xfrm flipV="1">
          <a:off x="9096375" y="9525000"/>
          <a:ext cx="2667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9525</xdr:colOff>
      <xdr:row>11</xdr:row>
      <xdr:rowOff>257175</xdr:rowOff>
    </xdr:from>
    <xdr:to>
      <xdr:col>18</xdr:col>
      <xdr:colOff>47625</xdr:colOff>
      <xdr:row>11</xdr:row>
      <xdr:rowOff>285750</xdr:rowOff>
    </xdr:to>
    <xdr:cxnSp macro="">
      <xdr:nvCxnSpPr>
        <xdr:cNvPr id="4" name="ลูกศรเชื่อมต่อแบบตรง 3"/>
        <xdr:cNvCxnSpPr/>
      </xdr:nvCxnSpPr>
      <xdr:spPr>
        <a:xfrm flipV="1">
          <a:off x="6067425" y="5410200"/>
          <a:ext cx="3343275" cy="2857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847725</xdr:colOff>
      <xdr:row>10</xdr:row>
      <xdr:rowOff>228600</xdr:rowOff>
    </xdr:from>
    <xdr:to>
      <xdr:col>18</xdr:col>
      <xdr:colOff>19050</xdr:colOff>
      <xdr:row>10</xdr:row>
      <xdr:rowOff>257175</xdr:rowOff>
    </xdr:to>
    <xdr:cxnSp macro="">
      <xdr:nvCxnSpPr>
        <xdr:cNvPr id="5" name="ลูกศรเชื่อมต่อแบบตรง 4"/>
        <xdr:cNvCxnSpPr/>
      </xdr:nvCxnSpPr>
      <xdr:spPr>
        <a:xfrm flipV="1">
          <a:off x="6038850" y="7286625"/>
          <a:ext cx="3343275" cy="2857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9</xdr:row>
      <xdr:rowOff>238125</xdr:rowOff>
    </xdr:from>
    <xdr:to>
      <xdr:col>18</xdr:col>
      <xdr:colOff>38100</xdr:colOff>
      <xdr:row>9</xdr:row>
      <xdr:rowOff>266700</xdr:rowOff>
    </xdr:to>
    <xdr:cxnSp macro="">
      <xdr:nvCxnSpPr>
        <xdr:cNvPr id="6" name="ลูกศรเชื่อมต่อแบบตรง 5"/>
        <xdr:cNvCxnSpPr/>
      </xdr:nvCxnSpPr>
      <xdr:spPr>
        <a:xfrm flipV="1">
          <a:off x="6048375" y="8248650"/>
          <a:ext cx="3352800" cy="2857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9525</xdr:colOff>
      <xdr:row>9</xdr:row>
      <xdr:rowOff>161925</xdr:rowOff>
    </xdr:from>
    <xdr:to>
      <xdr:col>15</xdr:col>
      <xdr:colOff>273300</xdr:colOff>
      <xdr:row>9</xdr:row>
      <xdr:rowOff>161925</xdr:rowOff>
    </xdr:to>
    <xdr:cxnSp macro="">
      <xdr:nvCxnSpPr>
        <xdr:cNvPr id="2" name="ลูกศรเชื่อมต่อแบบตรง 1"/>
        <xdr:cNvCxnSpPr/>
      </xdr:nvCxnSpPr>
      <xdr:spPr>
        <a:xfrm>
          <a:off x="8267700" y="5114925"/>
          <a:ext cx="540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266700</xdr:rowOff>
    </xdr:from>
    <xdr:to>
      <xdr:col>11</xdr:col>
      <xdr:colOff>273300</xdr:colOff>
      <xdr:row>10</xdr:row>
      <xdr:rowOff>266700</xdr:rowOff>
    </xdr:to>
    <xdr:cxnSp macro="">
      <xdr:nvCxnSpPr>
        <xdr:cNvPr id="3" name="ลูกศรเชื่อมต่อแบบตรง 2"/>
        <xdr:cNvCxnSpPr/>
      </xdr:nvCxnSpPr>
      <xdr:spPr>
        <a:xfrm>
          <a:off x="7162800" y="4629150"/>
          <a:ext cx="540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9525</xdr:colOff>
      <xdr:row>9</xdr:row>
      <xdr:rowOff>161925</xdr:rowOff>
    </xdr:from>
    <xdr:to>
      <xdr:col>11</xdr:col>
      <xdr:colOff>282825</xdr:colOff>
      <xdr:row>9</xdr:row>
      <xdr:rowOff>161925</xdr:rowOff>
    </xdr:to>
    <xdr:cxnSp macro="">
      <xdr:nvCxnSpPr>
        <xdr:cNvPr id="2" name="ลูกศรเชื่อมต่อแบบตรง 1"/>
        <xdr:cNvCxnSpPr/>
      </xdr:nvCxnSpPr>
      <xdr:spPr>
        <a:xfrm>
          <a:off x="7172325" y="2457450"/>
          <a:ext cx="540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247650</xdr:colOff>
      <xdr:row>9</xdr:row>
      <xdr:rowOff>304800</xdr:rowOff>
    </xdr:from>
    <xdr:to>
      <xdr:col>17</xdr:col>
      <xdr:colOff>38100</xdr:colOff>
      <xdr:row>9</xdr:row>
      <xdr:rowOff>314325</xdr:rowOff>
    </xdr:to>
    <xdr:cxnSp macro="">
      <xdr:nvCxnSpPr>
        <xdr:cNvPr id="2" name="ลูกศรเชื่อมต่อแบบตรง 1"/>
        <xdr:cNvCxnSpPr/>
      </xdr:nvCxnSpPr>
      <xdr:spPr>
        <a:xfrm>
          <a:off x="8439150" y="3219450"/>
          <a:ext cx="6191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266700</xdr:colOff>
      <xdr:row>10</xdr:row>
      <xdr:rowOff>304800</xdr:rowOff>
    </xdr:from>
    <xdr:to>
      <xdr:col>17</xdr:col>
      <xdr:colOff>19050</xdr:colOff>
      <xdr:row>10</xdr:row>
      <xdr:rowOff>314325</xdr:rowOff>
    </xdr:to>
    <xdr:cxnSp macro="">
      <xdr:nvCxnSpPr>
        <xdr:cNvPr id="6" name="ลูกศรเชื่อมต่อแบบตรง 5"/>
        <xdr:cNvCxnSpPr/>
      </xdr:nvCxnSpPr>
      <xdr:spPr>
        <a:xfrm>
          <a:off x="8734425" y="4410075"/>
          <a:ext cx="3048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257175</xdr:colOff>
      <xdr:row>11</xdr:row>
      <xdr:rowOff>285750</xdr:rowOff>
    </xdr:from>
    <xdr:to>
      <xdr:col>11</xdr:col>
      <xdr:colOff>28575</xdr:colOff>
      <xdr:row>11</xdr:row>
      <xdr:rowOff>285750</xdr:rowOff>
    </xdr:to>
    <xdr:cxnSp macro="">
      <xdr:nvCxnSpPr>
        <xdr:cNvPr id="8" name="ลูกศรเชื่อมต่อแบบตรง 7"/>
        <xdr:cNvCxnSpPr/>
      </xdr:nvCxnSpPr>
      <xdr:spPr>
        <a:xfrm>
          <a:off x="6800850" y="5343525"/>
          <a:ext cx="5905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13</xdr:row>
      <xdr:rowOff>142875</xdr:rowOff>
    </xdr:from>
    <xdr:to>
      <xdr:col>12</xdr:col>
      <xdr:colOff>19050</xdr:colOff>
      <xdr:row>13</xdr:row>
      <xdr:rowOff>161926</xdr:rowOff>
    </xdr:to>
    <xdr:cxnSp macro="">
      <xdr:nvCxnSpPr>
        <xdr:cNvPr id="5" name="ลูกศรเชื่อมต่อแบบตรง 4"/>
        <xdr:cNvCxnSpPr/>
      </xdr:nvCxnSpPr>
      <xdr:spPr>
        <a:xfrm flipV="1">
          <a:off x="6819900" y="7343775"/>
          <a:ext cx="847725" cy="1905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12</xdr:row>
      <xdr:rowOff>152400</xdr:rowOff>
    </xdr:from>
    <xdr:to>
      <xdr:col>11</xdr:col>
      <xdr:colOff>266700</xdr:colOff>
      <xdr:row>12</xdr:row>
      <xdr:rowOff>152400</xdr:rowOff>
    </xdr:to>
    <xdr:cxnSp macro="">
      <xdr:nvCxnSpPr>
        <xdr:cNvPr id="7" name="ลูกศรเชื่อมต่อแบบตรง 6"/>
        <xdr:cNvCxnSpPr/>
      </xdr:nvCxnSpPr>
      <xdr:spPr>
        <a:xfrm>
          <a:off x="6810375" y="6400800"/>
          <a:ext cx="819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247650</xdr:colOff>
      <xdr:row>14</xdr:row>
      <xdr:rowOff>200025</xdr:rowOff>
    </xdr:from>
    <xdr:to>
      <xdr:col>8</xdr:col>
      <xdr:colOff>9525</xdr:colOff>
      <xdr:row>14</xdr:row>
      <xdr:rowOff>209550</xdr:rowOff>
    </xdr:to>
    <xdr:cxnSp macro="">
      <xdr:nvCxnSpPr>
        <xdr:cNvPr id="9" name="ลูกศรเชื่อมต่อแบบตรง 8"/>
        <xdr:cNvCxnSpPr/>
      </xdr:nvCxnSpPr>
      <xdr:spPr>
        <a:xfrm>
          <a:off x="6238875" y="8115300"/>
          <a:ext cx="3143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247650</xdr:colOff>
      <xdr:row>14</xdr:row>
      <xdr:rowOff>180975</xdr:rowOff>
    </xdr:from>
    <xdr:to>
      <xdr:col>11</xdr:col>
      <xdr:colOff>19050</xdr:colOff>
      <xdr:row>14</xdr:row>
      <xdr:rowOff>190500</xdr:rowOff>
    </xdr:to>
    <xdr:cxnSp macro="">
      <xdr:nvCxnSpPr>
        <xdr:cNvPr id="10" name="ลูกศรเชื่อมต่อแบบตรง 9"/>
        <xdr:cNvCxnSpPr/>
      </xdr:nvCxnSpPr>
      <xdr:spPr>
        <a:xfrm>
          <a:off x="7067550" y="8096250"/>
          <a:ext cx="3143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9525</xdr:colOff>
      <xdr:row>14</xdr:row>
      <xdr:rowOff>180975</xdr:rowOff>
    </xdr:from>
    <xdr:to>
      <xdr:col>14</xdr:col>
      <xdr:colOff>47625</xdr:colOff>
      <xdr:row>14</xdr:row>
      <xdr:rowOff>190500</xdr:rowOff>
    </xdr:to>
    <xdr:cxnSp macro="">
      <xdr:nvCxnSpPr>
        <xdr:cNvPr id="11" name="ลูกศรเชื่อมต่อแบบตรง 10"/>
        <xdr:cNvCxnSpPr/>
      </xdr:nvCxnSpPr>
      <xdr:spPr>
        <a:xfrm>
          <a:off x="7924800" y="8096250"/>
          <a:ext cx="3143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257175</xdr:colOff>
      <xdr:row>14</xdr:row>
      <xdr:rowOff>180975</xdr:rowOff>
    </xdr:from>
    <xdr:to>
      <xdr:col>17</xdr:col>
      <xdr:colOff>19050</xdr:colOff>
      <xdr:row>14</xdr:row>
      <xdr:rowOff>190500</xdr:rowOff>
    </xdr:to>
    <xdr:cxnSp macro="">
      <xdr:nvCxnSpPr>
        <xdr:cNvPr id="12" name="ลูกศรเชื่อมต่อแบบตรง 11"/>
        <xdr:cNvCxnSpPr/>
      </xdr:nvCxnSpPr>
      <xdr:spPr>
        <a:xfrm>
          <a:off x="8724900" y="8096250"/>
          <a:ext cx="3143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858027</xdr:colOff>
      <xdr:row>9</xdr:row>
      <xdr:rowOff>168671</xdr:rowOff>
    </xdr:from>
    <xdr:to>
      <xdr:col>17</xdr:col>
      <xdr:colOff>257969</xdr:colOff>
      <xdr:row>9</xdr:row>
      <xdr:rowOff>176006</xdr:rowOff>
    </xdr:to>
    <xdr:cxnSp macro="">
      <xdr:nvCxnSpPr>
        <xdr:cNvPr id="2" name="ลูกศรเชื่อมต่อแบบตรง 1"/>
        <xdr:cNvCxnSpPr/>
      </xdr:nvCxnSpPr>
      <xdr:spPr>
        <a:xfrm flipV="1">
          <a:off x="6049152" y="6121796"/>
          <a:ext cx="3295667" cy="733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858027</xdr:colOff>
      <xdr:row>10</xdr:row>
      <xdr:rowOff>168671</xdr:rowOff>
    </xdr:from>
    <xdr:to>
      <xdr:col>17</xdr:col>
      <xdr:colOff>257969</xdr:colOff>
      <xdr:row>10</xdr:row>
      <xdr:rowOff>176006</xdr:rowOff>
    </xdr:to>
    <xdr:cxnSp macro="">
      <xdr:nvCxnSpPr>
        <xdr:cNvPr id="3" name="ลูกศรเชื่อมต่อแบบตรง 2"/>
        <xdr:cNvCxnSpPr/>
      </xdr:nvCxnSpPr>
      <xdr:spPr>
        <a:xfrm flipV="1">
          <a:off x="6049152" y="6121796"/>
          <a:ext cx="3295667" cy="733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254518</xdr:colOff>
      <xdr:row>11</xdr:row>
      <xdr:rowOff>217419</xdr:rowOff>
    </xdr:from>
    <xdr:to>
      <xdr:col>15</xdr:col>
      <xdr:colOff>267891</xdr:colOff>
      <xdr:row>11</xdr:row>
      <xdr:rowOff>218281</xdr:rowOff>
    </xdr:to>
    <xdr:cxnSp macro="">
      <xdr:nvCxnSpPr>
        <xdr:cNvPr id="4" name="ลูกศรเชื่อมต่อแบบตรง 3"/>
        <xdr:cNvCxnSpPr/>
      </xdr:nvCxnSpPr>
      <xdr:spPr>
        <a:xfrm>
          <a:off x="7141093" y="2598669"/>
          <a:ext cx="1661198" cy="862"/>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246856</xdr:colOff>
      <xdr:row>12</xdr:row>
      <xdr:rowOff>208359</xdr:rowOff>
    </xdr:from>
    <xdr:to>
      <xdr:col>15</xdr:col>
      <xdr:colOff>0</xdr:colOff>
      <xdr:row>12</xdr:row>
      <xdr:rowOff>211932</xdr:rowOff>
    </xdr:to>
    <xdr:cxnSp macro="">
      <xdr:nvCxnSpPr>
        <xdr:cNvPr id="5" name="ลูกศรเชื่อมต่อแบบตรง 4"/>
        <xdr:cNvCxnSpPr/>
      </xdr:nvCxnSpPr>
      <xdr:spPr>
        <a:xfrm flipV="1">
          <a:off x="6854825" y="5457031"/>
          <a:ext cx="1687909" cy="3573"/>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276622</xdr:colOff>
      <xdr:row>13</xdr:row>
      <xdr:rowOff>179784</xdr:rowOff>
    </xdr:from>
    <xdr:to>
      <xdr:col>9</xdr:col>
      <xdr:colOff>158750</xdr:colOff>
      <xdr:row>13</xdr:row>
      <xdr:rowOff>188516</xdr:rowOff>
    </xdr:to>
    <xdr:cxnSp macro="">
      <xdr:nvCxnSpPr>
        <xdr:cNvPr id="6" name="ลูกศรเชื่อมต่อแบบตรง 5"/>
        <xdr:cNvCxnSpPr/>
      </xdr:nvCxnSpPr>
      <xdr:spPr>
        <a:xfrm>
          <a:off x="6601222" y="4466034"/>
          <a:ext cx="444103" cy="8732"/>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266700</xdr:colOff>
      <xdr:row>13</xdr:row>
      <xdr:rowOff>188913</xdr:rowOff>
    </xdr:from>
    <xdr:to>
      <xdr:col>13</xdr:col>
      <xdr:colOff>38250</xdr:colOff>
      <xdr:row>13</xdr:row>
      <xdr:rowOff>188913</xdr:rowOff>
    </xdr:to>
    <xdr:cxnSp macro="">
      <xdr:nvCxnSpPr>
        <xdr:cNvPr id="7" name="ลูกศรเชื่อมต่อแบบตรง 6"/>
        <xdr:cNvCxnSpPr/>
      </xdr:nvCxnSpPr>
      <xdr:spPr>
        <a:xfrm>
          <a:off x="7696200" y="4475163"/>
          <a:ext cx="324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10</xdr:row>
      <xdr:rowOff>251209</xdr:rowOff>
    </xdr:from>
    <xdr:to>
      <xdr:col>17</xdr:col>
      <xdr:colOff>261676</xdr:colOff>
      <xdr:row>10</xdr:row>
      <xdr:rowOff>272143</xdr:rowOff>
    </xdr:to>
    <xdr:cxnSp macro="">
      <xdr:nvCxnSpPr>
        <xdr:cNvPr id="2" name="ลูกศรเชื่อมต่อแบบตรง 1"/>
        <xdr:cNvCxnSpPr/>
      </xdr:nvCxnSpPr>
      <xdr:spPr>
        <a:xfrm>
          <a:off x="6866374" y="3349451"/>
          <a:ext cx="2428351" cy="2093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858297</xdr:colOff>
      <xdr:row>9</xdr:row>
      <xdr:rowOff>247858</xdr:rowOff>
    </xdr:from>
    <xdr:to>
      <xdr:col>17</xdr:col>
      <xdr:colOff>260943</xdr:colOff>
      <xdr:row>9</xdr:row>
      <xdr:rowOff>251208</xdr:rowOff>
    </xdr:to>
    <xdr:cxnSp macro="">
      <xdr:nvCxnSpPr>
        <xdr:cNvPr id="3" name="ลูกศรเชื่อมต่อแบบตรง 2"/>
        <xdr:cNvCxnSpPr/>
      </xdr:nvCxnSpPr>
      <xdr:spPr>
        <a:xfrm flipV="1">
          <a:off x="6039478" y="2634342"/>
          <a:ext cx="3254514" cy="3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23969</xdr:colOff>
      <xdr:row>11</xdr:row>
      <xdr:rowOff>167473</xdr:rowOff>
    </xdr:from>
    <xdr:to>
      <xdr:col>18</xdr:col>
      <xdr:colOff>0</xdr:colOff>
      <xdr:row>11</xdr:row>
      <xdr:rowOff>177940</xdr:rowOff>
    </xdr:to>
    <xdr:cxnSp macro="">
      <xdr:nvCxnSpPr>
        <xdr:cNvPr id="6" name="ลูกศรเชื่อมต่อแบบตรง 5"/>
        <xdr:cNvCxnSpPr/>
      </xdr:nvCxnSpPr>
      <xdr:spPr>
        <a:xfrm flipV="1">
          <a:off x="6910544" y="3672673"/>
          <a:ext cx="2452531" cy="1046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251209</xdr:colOff>
      <xdr:row>12</xdr:row>
      <xdr:rowOff>188407</xdr:rowOff>
    </xdr:from>
    <xdr:to>
      <xdr:col>18</xdr:col>
      <xdr:colOff>10467</xdr:colOff>
      <xdr:row>12</xdr:row>
      <xdr:rowOff>209341</xdr:rowOff>
    </xdr:to>
    <xdr:cxnSp macro="">
      <xdr:nvCxnSpPr>
        <xdr:cNvPr id="7" name="ลูกศรเชื่อมต่อแบบตรง 6"/>
        <xdr:cNvCxnSpPr/>
      </xdr:nvCxnSpPr>
      <xdr:spPr>
        <a:xfrm flipV="1">
          <a:off x="6861559" y="4646107"/>
          <a:ext cx="2511983" cy="2093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257175</xdr:colOff>
      <xdr:row>9</xdr:row>
      <xdr:rowOff>333375</xdr:rowOff>
    </xdr:from>
    <xdr:to>
      <xdr:col>12</xdr:col>
      <xdr:colOff>19050</xdr:colOff>
      <xdr:row>9</xdr:row>
      <xdr:rowOff>333376</xdr:rowOff>
    </xdr:to>
    <xdr:cxnSp macro="">
      <xdr:nvCxnSpPr>
        <xdr:cNvPr id="6" name="ลูกศรเชื่อมต่อแบบตรง 5"/>
        <xdr:cNvCxnSpPr/>
      </xdr:nvCxnSpPr>
      <xdr:spPr>
        <a:xfrm flipV="1">
          <a:off x="6810375" y="2609850"/>
          <a:ext cx="866775"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9922</xdr:colOff>
      <xdr:row>10</xdr:row>
      <xdr:rowOff>138907</xdr:rowOff>
    </xdr:from>
    <xdr:to>
      <xdr:col>15</xdr:col>
      <xdr:colOff>257969</xdr:colOff>
      <xdr:row>10</xdr:row>
      <xdr:rowOff>138907</xdr:rowOff>
    </xdr:to>
    <xdr:cxnSp macro="">
      <xdr:nvCxnSpPr>
        <xdr:cNvPr id="7" name="ลูกศรเชื่อมต่อแบบตรง 6"/>
        <xdr:cNvCxnSpPr/>
      </xdr:nvCxnSpPr>
      <xdr:spPr>
        <a:xfrm>
          <a:off x="8487172" y="2891632"/>
          <a:ext cx="248047"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5</xdr:col>
      <xdr:colOff>857250</xdr:colOff>
      <xdr:row>9</xdr:row>
      <xdr:rowOff>190500</xdr:rowOff>
    </xdr:from>
    <xdr:to>
      <xdr:col>18</xdr:col>
      <xdr:colOff>0</xdr:colOff>
      <xdr:row>9</xdr:row>
      <xdr:rowOff>209551</xdr:rowOff>
    </xdr:to>
    <xdr:cxnSp macro="">
      <xdr:nvCxnSpPr>
        <xdr:cNvPr id="2" name="ลูกศรเชื่อมต่อแบบตรง 1"/>
        <xdr:cNvCxnSpPr/>
      </xdr:nvCxnSpPr>
      <xdr:spPr>
        <a:xfrm flipV="1">
          <a:off x="5991225" y="2466975"/>
          <a:ext cx="3314700" cy="1905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10</xdr:row>
      <xdr:rowOff>257175</xdr:rowOff>
    </xdr:from>
    <xdr:to>
      <xdr:col>18</xdr:col>
      <xdr:colOff>19050</xdr:colOff>
      <xdr:row>10</xdr:row>
      <xdr:rowOff>257176</xdr:rowOff>
    </xdr:to>
    <xdr:cxnSp macro="">
      <xdr:nvCxnSpPr>
        <xdr:cNvPr id="3" name="ลูกศรเชื่อมต่อแบบตรง 2"/>
        <xdr:cNvCxnSpPr/>
      </xdr:nvCxnSpPr>
      <xdr:spPr>
        <a:xfrm flipV="1">
          <a:off x="6000750" y="3009900"/>
          <a:ext cx="3324225"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857249</xdr:colOff>
      <xdr:row>11</xdr:row>
      <xdr:rowOff>281385</xdr:rowOff>
    </xdr:from>
    <xdr:to>
      <xdr:col>18</xdr:col>
      <xdr:colOff>20240</xdr:colOff>
      <xdr:row>11</xdr:row>
      <xdr:rowOff>291307</xdr:rowOff>
    </xdr:to>
    <xdr:cxnSp macro="">
      <xdr:nvCxnSpPr>
        <xdr:cNvPr id="4" name="ลูกศรเชื่อมต่อแบบตรง 3"/>
        <xdr:cNvCxnSpPr/>
      </xdr:nvCxnSpPr>
      <xdr:spPr>
        <a:xfrm flipV="1">
          <a:off x="5991224" y="5415360"/>
          <a:ext cx="3334941" cy="9922"/>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862807</xdr:colOff>
      <xdr:row>12</xdr:row>
      <xdr:rowOff>288132</xdr:rowOff>
    </xdr:from>
    <xdr:to>
      <xdr:col>18</xdr:col>
      <xdr:colOff>19843</xdr:colOff>
      <xdr:row>12</xdr:row>
      <xdr:rowOff>313134</xdr:rowOff>
    </xdr:to>
    <xdr:cxnSp macro="">
      <xdr:nvCxnSpPr>
        <xdr:cNvPr id="5" name="ลูกศรเชื่อมต่อแบบตรง 4"/>
        <xdr:cNvCxnSpPr/>
      </xdr:nvCxnSpPr>
      <xdr:spPr>
        <a:xfrm flipV="1">
          <a:off x="5996782" y="10432257"/>
          <a:ext cx="3328986" cy="1666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18654</xdr:colOff>
      <xdr:row>13</xdr:row>
      <xdr:rowOff>134939</xdr:rowOff>
    </xdr:from>
    <xdr:to>
      <xdr:col>11</xdr:col>
      <xdr:colOff>267891</xdr:colOff>
      <xdr:row>13</xdr:row>
      <xdr:rowOff>138907</xdr:rowOff>
    </xdr:to>
    <xdr:cxnSp macro="">
      <xdr:nvCxnSpPr>
        <xdr:cNvPr id="6" name="ลูกศรเชื่อมต่อแบบตรง 5"/>
        <xdr:cNvCxnSpPr/>
      </xdr:nvCxnSpPr>
      <xdr:spPr>
        <a:xfrm>
          <a:off x="6848079" y="12336464"/>
          <a:ext cx="792162" cy="396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243670</xdr:colOff>
      <xdr:row>9</xdr:row>
      <xdr:rowOff>265638</xdr:rowOff>
    </xdr:from>
    <xdr:to>
      <xdr:col>8</xdr:col>
      <xdr:colOff>266243</xdr:colOff>
      <xdr:row>9</xdr:row>
      <xdr:rowOff>268233</xdr:rowOff>
    </xdr:to>
    <xdr:cxnSp macro="">
      <xdr:nvCxnSpPr>
        <xdr:cNvPr id="73" name="ลูกศรเชื่อมต่อแบบตรง 72"/>
        <xdr:cNvCxnSpPr/>
      </xdr:nvCxnSpPr>
      <xdr:spPr>
        <a:xfrm>
          <a:off x="6282520" y="79170738"/>
          <a:ext cx="575023" cy="25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9129</xdr:colOff>
      <xdr:row>9</xdr:row>
      <xdr:rowOff>239714</xdr:rowOff>
    </xdr:from>
    <xdr:to>
      <xdr:col>9</xdr:col>
      <xdr:colOff>38100</xdr:colOff>
      <xdr:row>9</xdr:row>
      <xdr:rowOff>257175</xdr:rowOff>
    </xdr:to>
    <xdr:cxnSp macro="">
      <xdr:nvCxnSpPr>
        <xdr:cNvPr id="6" name="ลูกศรเชื่อมต่อแบบตรง 5"/>
        <xdr:cNvCxnSpPr/>
      </xdr:nvCxnSpPr>
      <xdr:spPr>
        <a:xfrm>
          <a:off x="6009879" y="2516189"/>
          <a:ext cx="857646" cy="1746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856854</xdr:colOff>
      <xdr:row>10</xdr:row>
      <xdr:rowOff>211139</xdr:rowOff>
    </xdr:from>
    <xdr:to>
      <xdr:col>9</xdr:col>
      <xdr:colOff>19050</xdr:colOff>
      <xdr:row>10</xdr:row>
      <xdr:rowOff>228600</xdr:rowOff>
    </xdr:to>
    <xdr:cxnSp macro="">
      <xdr:nvCxnSpPr>
        <xdr:cNvPr id="12" name="ลูกศรเชื่อมต่อแบบตรง 11"/>
        <xdr:cNvCxnSpPr/>
      </xdr:nvCxnSpPr>
      <xdr:spPr>
        <a:xfrm>
          <a:off x="5990829" y="3440114"/>
          <a:ext cx="857646" cy="1746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6</xdr:col>
      <xdr:colOff>238125</xdr:colOff>
      <xdr:row>12</xdr:row>
      <xdr:rowOff>304800</xdr:rowOff>
    </xdr:from>
    <xdr:to>
      <xdr:col>11</xdr:col>
      <xdr:colOff>28575</xdr:colOff>
      <xdr:row>12</xdr:row>
      <xdr:rowOff>304800</xdr:rowOff>
    </xdr:to>
    <xdr:cxnSp macro="">
      <xdr:nvCxnSpPr>
        <xdr:cNvPr id="2" name="ลูกศรเชื่อมต่อแบบตรง 1"/>
        <xdr:cNvCxnSpPr/>
      </xdr:nvCxnSpPr>
      <xdr:spPr>
        <a:xfrm>
          <a:off x="6296025" y="2600325"/>
          <a:ext cx="11620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3262</xdr:colOff>
      <xdr:row>9</xdr:row>
      <xdr:rowOff>304800</xdr:rowOff>
    </xdr:from>
    <xdr:to>
      <xdr:col>18</xdr:col>
      <xdr:colOff>26096</xdr:colOff>
      <xdr:row>9</xdr:row>
      <xdr:rowOff>313151</xdr:rowOff>
    </xdr:to>
    <xdr:cxnSp macro="">
      <xdr:nvCxnSpPr>
        <xdr:cNvPr id="5" name="ลูกศรเชื่อมต่อแบบตรง 4"/>
        <xdr:cNvCxnSpPr/>
      </xdr:nvCxnSpPr>
      <xdr:spPr>
        <a:xfrm>
          <a:off x="6057509" y="2601238"/>
          <a:ext cx="3297868" cy="835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10</xdr:row>
      <xdr:rowOff>180975</xdr:rowOff>
    </xdr:from>
    <xdr:to>
      <xdr:col>9</xdr:col>
      <xdr:colOff>28575</xdr:colOff>
      <xdr:row>10</xdr:row>
      <xdr:rowOff>190501</xdr:rowOff>
    </xdr:to>
    <xdr:cxnSp macro="">
      <xdr:nvCxnSpPr>
        <xdr:cNvPr id="8" name="ลูกศรเชื่อมต่อแบบตรง 7"/>
        <xdr:cNvCxnSpPr/>
      </xdr:nvCxnSpPr>
      <xdr:spPr>
        <a:xfrm flipV="1">
          <a:off x="6048375" y="3057525"/>
          <a:ext cx="866775" cy="9526"/>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266700</xdr:colOff>
      <xdr:row>11</xdr:row>
      <xdr:rowOff>200025</xdr:rowOff>
    </xdr:from>
    <xdr:to>
      <xdr:col>16</xdr:col>
      <xdr:colOff>0</xdr:colOff>
      <xdr:row>11</xdr:row>
      <xdr:rowOff>209550</xdr:rowOff>
    </xdr:to>
    <xdr:cxnSp macro="">
      <xdr:nvCxnSpPr>
        <xdr:cNvPr id="9" name="ลูกศรเชื่อมต่อแบบตรง 8"/>
        <xdr:cNvCxnSpPr/>
      </xdr:nvCxnSpPr>
      <xdr:spPr>
        <a:xfrm flipV="1">
          <a:off x="7153275" y="3838575"/>
          <a:ext cx="165735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5</xdr:col>
      <xdr:colOff>847725</xdr:colOff>
      <xdr:row>9</xdr:row>
      <xdr:rowOff>152400</xdr:rowOff>
    </xdr:from>
    <xdr:to>
      <xdr:col>8</xdr:col>
      <xdr:colOff>266700</xdr:colOff>
      <xdr:row>9</xdr:row>
      <xdr:rowOff>152400</xdr:rowOff>
    </xdr:to>
    <xdr:cxnSp macro="">
      <xdr:nvCxnSpPr>
        <xdr:cNvPr id="4" name="ลูกศรเชื่อมต่อแบบตรง 3"/>
        <xdr:cNvCxnSpPr/>
      </xdr:nvCxnSpPr>
      <xdr:spPr>
        <a:xfrm>
          <a:off x="6038850" y="2447925"/>
          <a:ext cx="8382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847725</xdr:colOff>
      <xdr:row>10</xdr:row>
      <xdr:rowOff>142875</xdr:rowOff>
    </xdr:from>
    <xdr:to>
      <xdr:col>9</xdr:col>
      <xdr:colOff>19050</xdr:colOff>
      <xdr:row>10</xdr:row>
      <xdr:rowOff>152401</xdr:rowOff>
    </xdr:to>
    <xdr:cxnSp macro="">
      <xdr:nvCxnSpPr>
        <xdr:cNvPr id="6" name="ลูกศรเชื่อมต่อแบบตรง 5"/>
        <xdr:cNvCxnSpPr/>
      </xdr:nvCxnSpPr>
      <xdr:spPr>
        <a:xfrm flipV="1">
          <a:off x="6038850" y="3152775"/>
          <a:ext cx="866775" cy="9526"/>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276225</xdr:colOff>
      <xdr:row>11</xdr:row>
      <xdr:rowOff>238125</xdr:rowOff>
    </xdr:from>
    <xdr:to>
      <xdr:col>9</xdr:col>
      <xdr:colOff>254250</xdr:colOff>
      <xdr:row>11</xdr:row>
      <xdr:rowOff>238125</xdr:rowOff>
    </xdr:to>
    <xdr:cxnSp macro="">
      <xdr:nvCxnSpPr>
        <xdr:cNvPr id="7" name="ลูกศรเชื่อมต่อแบบตรง 6"/>
        <xdr:cNvCxnSpPr/>
      </xdr:nvCxnSpPr>
      <xdr:spPr>
        <a:xfrm>
          <a:off x="6600825" y="3962400"/>
          <a:ext cx="540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13</xdr:row>
      <xdr:rowOff>114300</xdr:rowOff>
    </xdr:from>
    <xdr:to>
      <xdr:col>8</xdr:col>
      <xdr:colOff>9525</xdr:colOff>
      <xdr:row>13</xdr:row>
      <xdr:rowOff>123825</xdr:rowOff>
    </xdr:to>
    <xdr:cxnSp macro="">
      <xdr:nvCxnSpPr>
        <xdr:cNvPr id="8" name="ลูกศรเชื่อมต่อแบบตรง 7"/>
        <xdr:cNvCxnSpPr/>
      </xdr:nvCxnSpPr>
      <xdr:spPr>
        <a:xfrm>
          <a:off x="6334125" y="4886325"/>
          <a:ext cx="28575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12</xdr:row>
      <xdr:rowOff>200025</xdr:rowOff>
    </xdr:from>
    <xdr:to>
      <xdr:col>12</xdr:col>
      <xdr:colOff>19050</xdr:colOff>
      <xdr:row>12</xdr:row>
      <xdr:rowOff>200025</xdr:rowOff>
    </xdr:to>
    <xdr:cxnSp macro="">
      <xdr:nvCxnSpPr>
        <xdr:cNvPr id="9" name="ลูกศรเชื่อมต่อแบบตรง 8"/>
        <xdr:cNvCxnSpPr/>
      </xdr:nvCxnSpPr>
      <xdr:spPr>
        <a:xfrm>
          <a:off x="6905625" y="4400550"/>
          <a:ext cx="828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15</xdr:row>
      <xdr:rowOff>190500</xdr:rowOff>
    </xdr:from>
    <xdr:to>
      <xdr:col>10</xdr:col>
      <xdr:colOff>254250</xdr:colOff>
      <xdr:row>15</xdr:row>
      <xdr:rowOff>190500</xdr:rowOff>
    </xdr:to>
    <xdr:cxnSp macro="">
      <xdr:nvCxnSpPr>
        <xdr:cNvPr id="10" name="ลูกศรเชื่อมต่อแบบตรง 9"/>
        <xdr:cNvCxnSpPr/>
      </xdr:nvCxnSpPr>
      <xdr:spPr>
        <a:xfrm>
          <a:off x="6877050" y="5915025"/>
          <a:ext cx="540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14</xdr:row>
      <xdr:rowOff>142875</xdr:rowOff>
    </xdr:from>
    <xdr:to>
      <xdr:col>8</xdr:col>
      <xdr:colOff>28575</xdr:colOff>
      <xdr:row>14</xdr:row>
      <xdr:rowOff>152400</xdr:rowOff>
    </xdr:to>
    <xdr:cxnSp macro="">
      <xdr:nvCxnSpPr>
        <xdr:cNvPr id="11" name="ลูกศรเชื่อมต่อแบบตรง 10"/>
        <xdr:cNvCxnSpPr/>
      </xdr:nvCxnSpPr>
      <xdr:spPr>
        <a:xfrm>
          <a:off x="6315075" y="5391150"/>
          <a:ext cx="32385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9525</xdr:colOff>
      <xdr:row>28</xdr:row>
      <xdr:rowOff>152400</xdr:rowOff>
    </xdr:from>
    <xdr:to>
      <xdr:col>10</xdr:col>
      <xdr:colOff>257175</xdr:colOff>
      <xdr:row>28</xdr:row>
      <xdr:rowOff>161925</xdr:rowOff>
    </xdr:to>
    <xdr:cxnSp macro="">
      <xdr:nvCxnSpPr>
        <xdr:cNvPr id="12" name="ลูกศรเชื่อมต่อแบบตรง 11"/>
        <xdr:cNvCxnSpPr/>
      </xdr:nvCxnSpPr>
      <xdr:spPr>
        <a:xfrm>
          <a:off x="6619875" y="18183225"/>
          <a:ext cx="8001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29</xdr:row>
      <xdr:rowOff>123825</xdr:rowOff>
    </xdr:from>
    <xdr:to>
      <xdr:col>11</xdr:col>
      <xdr:colOff>9525</xdr:colOff>
      <xdr:row>29</xdr:row>
      <xdr:rowOff>142875</xdr:rowOff>
    </xdr:to>
    <xdr:cxnSp macro="">
      <xdr:nvCxnSpPr>
        <xdr:cNvPr id="13" name="ลูกศรเชื่อมต่อแบบตรง 12"/>
        <xdr:cNvCxnSpPr/>
      </xdr:nvCxnSpPr>
      <xdr:spPr>
        <a:xfrm flipV="1">
          <a:off x="6610350" y="18869025"/>
          <a:ext cx="828675" cy="190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36</xdr:row>
      <xdr:rowOff>114300</xdr:rowOff>
    </xdr:from>
    <xdr:to>
      <xdr:col>8</xdr:col>
      <xdr:colOff>9525</xdr:colOff>
      <xdr:row>36</xdr:row>
      <xdr:rowOff>123825</xdr:rowOff>
    </xdr:to>
    <xdr:cxnSp macro="">
      <xdr:nvCxnSpPr>
        <xdr:cNvPr id="14" name="ลูกศรเชื่อมต่อแบบตรง 13"/>
        <xdr:cNvCxnSpPr/>
      </xdr:nvCxnSpPr>
      <xdr:spPr>
        <a:xfrm>
          <a:off x="6334125" y="20840700"/>
          <a:ext cx="28575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37</xdr:row>
      <xdr:rowOff>142875</xdr:rowOff>
    </xdr:from>
    <xdr:to>
      <xdr:col>8</xdr:col>
      <xdr:colOff>28575</xdr:colOff>
      <xdr:row>37</xdr:row>
      <xdr:rowOff>152400</xdr:rowOff>
    </xdr:to>
    <xdr:cxnSp macro="">
      <xdr:nvCxnSpPr>
        <xdr:cNvPr id="15" name="ลูกศรเชื่อมต่อแบบตรง 14"/>
        <xdr:cNvCxnSpPr/>
      </xdr:nvCxnSpPr>
      <xdr:spPr>
        <a:xfrm>
          <a:off x="6315075" y="21583650"/>
          <a:ext cx="32385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847725</xdr:colOff>
      <xdr:row>42</xdr:row>
      <xdr:rowOff>152400</xdr:rowOff>
    </xdr:from>
    <xdr:to>
      <xdr:col>8</xdr:col>
      <xdr:colOff>266700</xdr:colOff>
      <xdr:row>42</xdr:row>
      <xdr:rowOff>152400</xdr:rowOff>
    </xdr:to>
    <xdr:cxnSp macro="">
      <xdr:nvCxnSpPr>
        <xdr:cNvPr id="16" name="ลูกศรเชื่อมต่อแบบตรง 15"/>
        <xdr:cNvCxnSpPr/>
      </xdr:nvCxnSpPr>
      <xdr:spPr>
        <a:xfrm>
          <a:off x="6038850" y="32099250"/>
          <a:ext cx="8382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847725</xdr:colOff>
      <xdr:row>43</xdr:row>
      <xdr:rowOff>104775</xdr:rowOff>
    </xdr:from>
    <xdr:to>
      <xdr:col>8</xdr:col>
      <xdr:colOff>257175</xdr:colOff>
      <xdr:row>43</xdr:row>
      <xdr:rowOff>123826</xdr:rowOff>
    </xdr:to>
    <xdr:cxnSp macro="">
      <xdr:nvCxnSpPr>
        <xdr:cNvPr id="17" name="ลูกศรเชื่อมต่อแบบตรง 16"/>
        <xdr:cNvCxnSpPr/>
      </xdr:nvCxnSpPr>
      <xdr:spPr>
        <a:xfrm>
          <a:off x="6038850" y="32432625"/>
          <a:ext cx="828675" cy="1905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44</xdr:row>
      <xdr:rowOff>114300</xdr:rowOff>
    </xdr:from>
    <xdr:to>
      <xdr:col>9</xdr:col>
      <xdr:colOff>9525</xdr:colOff>
      <xdr:row>44</xdr:row>
      <xdr:rowOff>114300</xdr:rowOff>
    </xdr:to>
    <xdr:cxnSp macro="">
      <xdr:nvCxnSpPr>
        <xdr:cNvPr id="18" name="ลูกศรเชื่อมต่อแบบตรง 17"/>
        <xdr:cNvCxnSpPr/>
      </xdr:nvCxnSpPr>
      <xdr:spPr>
        <a:xfrm>
          <a:off x="6048375" y="32823150"/>
          <a:ext cx="8477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257175</xdr:colOff>
      <xdr:row>46</xdr:row>
      <xdr:rowOff>95250</xdr:rowOff>
    </xdr:from>
    <xdr:to>
      <xdr:col>14</xdr:col>
      <xdr:colOff>266700</xdr:colOff>
      <xdr:row>46</xdr:row>
      <xdr:rowOff>95250</xdr:rowOff>
    </xdr:to>
    <xdr:cxnSp macro="">
      <xdr:nvCxnSpPr>
        <xdr:cNvPr id="19" name="ลูกศรเชื่อมต่อแบบตรง 18"/>
        <xdr:cNvCxnSpPr/>
      </xdr:nvCxnSpPr>
      <xdr:spPr>
        <a:xfrm>
          <a:off x="7686675" y="33423225"/>
          <a:ext cx="8382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19050</xdr:colOff>
      <xdr:row>45</xdr:row>
      <xdr:rowOff>200025</xdr:rowOff>
    </xdr:from>
    <xdr:to>
      <xdr:col>12</xdr:col>
      <xdr:colOff>19050</xdr:colOff>
      <xdr:row>45</xdr:row>
      <xdr:rowOff>200025</xdr:rowOff>
    </xdr:to>
    <xdr:cxnSp macro="">
      <xdr:nvCxnSpPr>
        <xdr:cNvPr id="20" name="ลูกศรเชื่อมต่อแบบตรง 19"/>
        <xdr:cNvCxnSpPr/>
      </xdr:nvCxnSpPr>
      <xdr:spPr>
        <a:xfrm>
          <a:off x="6905625" y="33147000"/>
          <a:ext cx="8286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847725</xdr:colOff>
      <xdr:row>59</xdr:row>
      <xdr:rowOff>152400</xdr:rowOff>
    </xdr:from>
    <xdr:to>
      <xdr:col>8</xdr:col>
      <xdr:colOff>247650</xdr:colOff>
      <xdr:row>59</xdr:row>
      <xdr:rowOff>152400</xdr:rowOff>
    </xdr:to>
    <xdr:cxnSp macro="">
      <xdr:nvCxnSpPr>
        <xdr:cNvPr id="21" name="ลูกศรเชื่อมต่อแบบตรง 20"/>
        <xdr:cNvCxnSpPr/>
      </xdr:nvCxnSpPr>
      <xdr:spPr>
        <a:xfrm>
          <a:off x="6038850" y="7896225"/>
          <a:ext cx="81915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60</xdr:row>
      <xdr:rowOff>161925</xdr:rowOff>
    </xdr:from>
    <xdr:to>
      <xdr:col>8</xdr:col>
      <xdr:colOff>257175</xdr:colOff>
      <xdr:row>60</xdr:row>
      <xdr:rowOff>171450</xdr:rowOff>
    </xdr:to>
    <xdr:cxnSp macro="">
      <xdr:nvCxnSpPr>
        <xdr:cNvPr id="22" name="ลูกศรเชื่อมต่อแบบตรง 21"/>
        <xdr:cNvCxnSpPr/>
      </xdr:nvCxnSpPr>
      <xdr:spPr>
        <a:xfrm>
          <a:off x="6057900" y="8858250"/>
          <a:ext cx="8096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22</xdr:row>
      <xdr:rowOff>133350</xdr:rowOff>
    </xdr:from>
    <xdr:to>
      <xdr:col>14</xdr:col>
      <xdr:colOff>266700</xdr:colOff>
      <xdr:row>22</xdr:row>
      <xdr:rowOff>142875</xdr:rowOff>
    </xdr:to>
    <xdr:cxnSp macro="">
      <xdr:nvCxnSpPr>
        <xdr:cNvPr id="23" name="ลูกศรเชื่อมต่อแบบตรง 22"/>
        <xdr:cNvCxnSpPr/>
      </xdr:nvCxnSpPr>
      <xdr:spPr>
        <a:xfrm>
          <a:off x="6877050" y="11087100"/>
          <a:ext cx="16478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8</xdr:col>
      <xdr:colOff>257175</xdr:colOff>
      <xdr:row>16</xdr:row>
      <xdr:rowOff>133350</xdr:rowOff>
    </xdr:from>
    <xdr:to>
      <xdr:col>15</xdr:col>
      <xdr:colOff>9525</xdr:colOff>
      <xdr:row>16</xdr:row>
      <xdr:rowOff>133350</xdr:rowOff>
    </xdr:to>
    <xdr:cxnSp macro="">
      <xdr:nvCxnSpPr>
        <xdr:cNvPr id="2" name="ลูกศรเชื่อมต่อแบบตรง 1"/>
        <xdr:cNvCxnSpPr/>
      </xdr:nvCxnSpPr>
      <xdr:spPr>
        <a:xfrm>
          <a:off x="6867525" y="2428875"/>
          <a:ext cx="16764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9</xdr:row>
      <xdr:rowOff>133350</xdr:rowOff>
    </xdr:from>
    <xdr:to>
      <xdr:col>9</xdr:col>
      <xdr:colOff>0</xdr:colOff>
      <xdr:row>9</xdr:row>
      <xdr:rowOff>142875</xdr:rowOff>
    </xdr:to>
    <xdr:cxnSp macro="">
      <xdr:nvCxnSpPr>
        <xdr:cNvPr id="3" name="ลูกศรเชื่อมต่อแบบตรง 2"/>
        <xdr:cNvCxnSpPr/>
      </xdr:nvCxnSpPr>
      <xdr:spPr>
        <a:xfrm flipV="1">
          <a:off x="6067425" y="20554950"/>
          <a:ext cx="81915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19</xdr:row>
      <xdr:rowOff>142875</xdr:rowOff>
    </xdr:from>
    <xdr:to>
      <xdr:col>17</xdr:col>
      <xdr:colOff>266700</xdr:colOff>
      <xdr:row>19</xdr:row>
      <xdr:rowOff>152400</xdr:rowOff>
    </xdr:to>
    <xdr:cxnSp macro="">
      <xdr:nvCxnSpPr>
        <xdr:cNvPr id="4" name="ลูกศรเชื่อมต่อแบบตรง 3"/>
        <xdr:cNvCxnSpPr/>
      </xdr:nvCxnSpPr>
      <xdr:spPr>
        <a:xfrm flipV="1">
          <a:off x="8534400" y="24288750"/>
          <a:ext cx="81915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5</xdr:col>
      <xdr:colOff>857250</xdr:colOff>
      <xdr:row>9</xdr:row>
      <xdr:rowOff>104775</xdr:rowOff>
    </xdr:from>
    <xdr:to>
      <xdr:col>7</xdr:col>
      <xdr:colOff>19050</xdr:colOff>
      <xdr:row>9</xdr:row>
      <xdr:rowOff>104775</xdr:rowOff>
    </xdr:to>
    <xdr:cxnSp macro="">
      <xdr:nvCxnSpPr>
        <xdr:cNvPr id="2" name="ลูกศรเชื่อมต่อแบบตรง 1"/>
        <xdr:cNvCxnSpPr/>
      </xdr:nvCxnSpPr>
      <xdr:spPr>
        <a:xfrm>
          <a:off x="6048375" y="25031700"/>
          <a:ext cx="29527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5</xdr:col>
      <xdr:colOff>857250</xdr:colOff>
      <xdr:row>9</xdr:row>
      <xdr:rowOff>142875</xdr:rowOff>
    </xdr:from>
    <xdr:to>
      <xdr:col>8</xdr:col>
      <xdr:colOff>266700</xdr:colOff>
      <xdr:row>9</xdr:row>
      <xdr:rowOff>152400</xdr:rowOff>
    </xdr:to>
    <xdr:cxnSp macro="">
      <xdr:nvCxnSpPr>
        <xdr:cNvPr id="2" name="ลูกศรเชื่อมต่อแบบตรง 1"/>
        <xdr:cNvCxnSpPr/>
      </xdr:nvCxnSpPr>
      <xdr:spPr>
        <a:xfrm flipV="1">
          <a:off x="6048375" y="2438400"/>
          <a:ext cx="8286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7</xdr:col>
      <xdr:colOff>266700</xdr:colOff>
      <xdr:row>9</xdr:row>
      <xdr:rowOff>238125</xdr:rowOff>
    </xdr:from>
    <xdr:to>
      <xdr:col>11</xdr:col>
      <xdr:colOff>0</xdr:colOff>
      <xdr:row>9</xdr:row>
      <xdr:rowOff>247650</xdr:rowOff>
    </xdr:to>
    <xdr:cxnSp macro="">
      <xdr:nvCxnSpPr>
        <xdr:cNvPr id="2" name="ลูกศรเชื่อมต่อแบบตรง 1"/>
        <xdr:cNvCxnSpPr/>
      </xdr:nvCxnSpPr>
      <xdr:spPr>
        <a:xfrm>
          <a:off x="6591300" y="2533650"/>
          <a:ext cx="8382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266700</xdr:colOff>
      <xdr:row>10</xdr:row>
      <xdr:rowOff>238125</xdr:rowOff>
    </xdr:from>
    <xdr:to>
      <xdr:col>11</xdr:col>
      <xdr:colOff>0</xdr:colOff>
      <xdr:row>10</xdr:row>
      <xdr:rowOff>247650</xdr:rowOff>
    </xdr:to>
    <xdr:cxnSp macro="">
      <xdr:nvCxnSpPr>
        <xdr:cNvPr id="3" name="ลูกศรเชื่อมต่อแบบตรง 2"/>
        <xdr:cNvCxnSpPr/>
      </xdr:nvCxnSpPr>
      <xdr:spPr>
        <a:xfrm>
          <a:off x="6591300" y="3248025"/>
          <a:ext cx="8382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276225</xdr:colOff>
      <xdr:row>11</xdr:row>
      <xdr:rowOff>209550</xdr:rowOff>
    </xdr:from>
    <xdr:to>
      <xdr:col>11</xdr:col>
      <xdr:colOff>9525</xdr:colOff>
      <xdr:row>11</xdr:row>
      <xdr:rowOff>219075</xdr:rowOff>
    </xdr:to>
    <xdr:cxnSp macro="">
      <xdr:nvCxnSpPr>
        <xdr:cNvPr id="4" name="ลูกศรเชื่อมต่อแบบตรง 3"/>
        <xdr:cNvCxnSpPr/>
      </xdr:nvCxnSpPr>
      <xdr:spPr>
        <a:xfrm>
          <a:off x="6600825" y="3933825"/>
          <a:ext cx="8382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9</xdr:col>
      <xdr:colOff>0</xdr:colOff>
      <xdr:row>9</xdr:row>
      <xdr:rowOff>152400</xdr:rowOff>
    </xdr:from>
    <xdr:to>
      <xdr:col>12</xdr:col>
      <xdr:colOff>9525</xdr:colOff>
      <xdr:row>9</xdr:row>
      <xdr:rowOff>161925</xdr:rowOff>
    </xdr:to>
    <xdr:cxnSp macro="">
      <xdr:nvCxnSpPr>
        <xdr:cNvPr id="3" name="ลูกศรเชื่อมต่อแบบตรง 2"/>
        <xdr:cNvCxnSpPr/>
      </xdr:nvCxnSpPr>
      <xdr:spPr>
        <a:xfrm>
          <a:off x="6886575" y="3400425"/>
          <a:ext cx="8382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9525</xdr:colOff>
      <xdr:row>10</xdr:row>
      <xdr:rowOff>257175</xdr:rowOff>
    </xdr:from>
    <xdr:to>
      <xdr:col>10</xdr:col>
      <xdr:colOff>9525</xdr:colOff>
      <xdr:row>10</xdr:row>
      <xdr:rowOff>266700</xdr:rowOff>
    </xdr:to>
    <xdr:cxnSp macro="">
      <xdr:nvCxnSpPr>
        <xdr:cNvPr id="4" name="ลูกศรเชื่อมต่อแบบตรง 3"/>
        <xdr:cNvCxnSpPr/>
      </xdr:nvCxnSpPr>
      <xdr:spPr>
        <a:xfrm>
          <a:off x="6334125" y="2552700"/>
          <a:ext cx="8382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266700</xdr:colOff>
      <xdr:row>20</xdr:row>
      <xdr:rowOff>152400</xdr:rowOff>
    </xdr:from>
    <xdr:to>
      <xdr:col>11</xdr:col>
      <xdr:colOff>0</xdr:colOff>
      <xdr:row>20</xdr:row>
      <xdr:rowOff>161925</xdr:rowOff>
    </xdr:to>
    <xdr:cxnSp macro="">
      <xdr:nvCxnSpPr>
        <xdr:cNvPr id="5" name="ลูกศรเชื่อมต่อแบบตรง 4"/>
        <xdr:cNvCxnSpPr/>
      </xdr:nvCxnSpPr>
      <xdr:spPr>
        <a:xfrm>
          <a:off x="6591300" y="9439275"/>
          <a:ext cx="8382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19050</xdr:colOff>
      <xdr:row>21</xdr:row>
      <xdr:rowOff>142875</xdr:rowOff>
    </xdr:from>
    <xdr:to>
      <xdr:col>11</xdr:col>
      <xdr:colOff>28575</xdr:colOff>
      <xdr:row>21</xdr:row>
      <xdr:rowOff>152400</xdr:rowOff>
    </xdr:to>
    <xdr:cxnSp macro="">
      <xdr:nvCxnSpPr>
        <xdr:cNvPr id="6" name="ลูกศรเชื่อมต่อแบบตรง 5"/>
        <xdr:cNvCxnSpPr/>
      </xdr:nvCxnSpPr>
      <xdr:spPr>
        <a:xfrm>
          <a:off x="6629400" y="10382250"/>
          <a:ext cx="82867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847725</xdr:colOff>
      <xdr:row>28</xdr:row>
      <xdr:rowOff>142875</xdr:rowOff>
    </xdr:from>
    <xdr:to>
      <xdr:col>8</xdr:col>
      <xdr:colOff>266700</xdr:colOff>
      <xdr:row>28</xdr:row>
      <xdr:rowOff>152400</xdr:rowOff>
    </xdr:to>
    <xdr:cxnSp macro="">
      <xdr:nvCxnSpPr>
        <xdr:cNvPr id="7" name="ลูกศรเชื่อมต่อแบบตรง 6"/>
        <xdr:cNvCxnSpPr/>
      </xdr:nvCxnSpPr>
      <xdr:spPr>
        <a:xfrm>
          <a:off x="6038850" y="6124575"/>
          <a:ext cx="8382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5</xdr:col>
      <xdr:colOff>845177</xdr:colOff>
      <xdr:row>15</xdr:row>
      <xdr:rowOff>268311</xdr:rowOff>
    </xdr:from>
    <xdr:to>
      <xdr:col>10</xdr:col>
      <xdr:colOff>7120</xdr:colOff>
      <xdr:row>15</xdr:row>
      <xdr:rowOff>268311</xdr:rowOff>
    </xdr:to>
    <xdr:cxnSp macro="">
      <xdr:nvCxnSpPr>
        <xdr:cNvPr id="2" name="ลูกศรเชื่อมต่อแบบตรง 1"/>
        <xdr:cNvCxnSpPr/>
      </xdr:nvCxnSpPr>
      <xdr:spPr>
        <a:xfrm>
          <a:off x="6036973" y="29433593"/>
          <a:ext cx="1147436"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16</xdr:row>
      <xdr:rowOff>348802</xdr:rowOff>
    </xdr:from>
    <xdr:to>
      <xdr:col>10</xdr:col>
      <xdr:colOff>33950</xdr:colOff>
      <xdr:row>16</xdr:row>
      <xdr:rowOff>348802</xdr:rowOff>
    </xdr:to>
    <xdr:cxnSp macro="">
      <xdr:nvCxnSpPr>
        <xdr:cNvPr id="3" name="ลูกศรเชื่อมต่อแบบตรง 2"/>
        <xdr:cNvCxnSpPr/>
      </xdr:nvCxnSpPr>
      <xdr:spPr>
        <a:xfrm>
          <a:off x="6063803" y="29514084"/>
          <a:ext cx="1147436"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845176</xdr:colOff>
      <xdr:row>17</xdr:row>
      <xdr:rowOff>335387</xdr:rowOff>
    </xdr:from>
    <xdr:to>
      <xdr:col>10</xdr:col>
      <xdr:colOff>7119</xdr:colOff>
      <xdr:row>17</xdr:row>
      <xdr:rowOff>335387</xdr:rowOff>
    </xdr:to>
    <xdr:cxnSp macro="">
      <xdr:nvCxnSpPr>
        <xdr:cNvPr id="4" name="ลูกศรเชื่อมต่อแบบตรง 3"/>
        <xdr:cNvCxnSpPr/>
      </xdr:nvCxnSpPr>
      <xdr:spPr>
        <a:xfrm>
          <a:off x="6036972" y="34357077"/>
          <a:ext cx="1147436"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863421</xdr:colOff>
      <xdr:row>18</xdr:row>
      <xdr:rowOff>340217</xdr:rowOff>
    </xdr:from>
    <xdr:to>
      <xdr:col>10</xdr:col>
      <xdr:colOff>25364</xdr:colOff>
      <xdr:row>18</xdr:row>
      <xdr:rowOff>340217</xdr:rowOff>
    </xdr:to>
    <xdr:cxnSp macro="">
      <xdr:nvCxnSpPr>
        <xdr:cNvPr id="5" name="ลูกศรเชื่อมต่อแบบตรง 4"/>
        <xdr:cNvCxnSpPr/>
      </xdr:nvCxnSpPr>
      <xdr:spPr>
        <a:xfrm>
          <a:off x="6055217" y="39365886"/>
          <a:ext cx="1147436"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20052</xdr:colOff>
      <xdr:row>9</xdr:row>
      <xdr:rowOff>280737</xdr:rowOff>
    </xdr:from>
    <xdr:to>
      <xdr:col>9</xdr:col>
      <xdr:colOff>12867</xdr:colOff>
      <xdr:row>9</xdr:row>
      <xdr:rowOff>287087</xdr:rowOff>
    </xdr:to>
    <xdr:cxnSp macro="">
      <xdr:nvCxnSpPr>
        <xdr:cNvPr id="6" name="ลูกศรเชื่อมต่อแบบตรง 5"/>
        <xdr:cNvCxnSpPr/>
      </xdr:nvCxnSpPr>
      <xdr:spPr>
        <a:xfrm flipV="1">
          <a:off x="6075947" y="2546684"/>
          <a:ext cx="835025" cy="6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12031</xdr:colOff>
      <xdr:row>10</xdr:row>
      <xdr:rowOff>222583</xdr:rowOff>
    </xdr:from>
    <xdr:to>
      <xdr:col>9</xdr:col>
      <xdr:colOff>4846</xdr:colOff>
      <xdr:row>10</xdr:row>
      <xdr:rowOff>228933</xdr:rowOff>
    </xdr:to>
    <xdr:cxnSp macro="">
      <xdr:nvCxnSpPr>
        <xdr:cNvPr id="7" name="ลูกศรเชื่อมต่อแบบตรง 6"/>
        <xdr:cNvCxnSpPr/>
      </xdr:nvCxnSpPr>
      <xdr:spPr>
        <a:xfrm flipV="1">
          <a:off x="6067926" y="3922294"/>
          <a:ext cx="835025" cy="6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856246</xdr:colOff>
      <xdr:row>11</xdr:row>
      <xdr:rowOff>274720</xdr:rowOff>
    </xdr:from>
    <xdr:to>
      <xdr:col>8</xdr:col>
      <xdr:colOff>267535</xdr:colOff>
      <xdr:row>11</xdr:row>
      <xdr:rowOff>281070</xdr:rowOff>
    </xdr:to>
    <xdr:cxnSp macro="">
      <xdr:nvCxnSpPr>
        <xdr:cNvPr id="8" name="ลูกศรเชื่อมต่อแบบตรง 7"/>
        <xdr:cNvCxnSpPr/>
      </xdr:nvCxnSpPr>
      <xdr:spPr>
        <a:xfrm flipV="1">
          <a:off x="6049878" y="4926931"/>
          <a:ext cx="835025" cy="6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858251</xdr:colOff>
      <xdr:row>12</xdr:row>
      <xdr:rowOff>266699</xdr:rowOff>
    </xdr:from>
    <xdr:to>
      <xdr:col>8</xdr:col>
      <xdr:colOff>269540</xdr:colOff>
      <xdr:row>12</xdr:row>
      <xdr:rowOff>273049</xdr:rowOff>
    </xdr:to>
    <xdr:cxnSp macro="">
      <xdr:nvCxnSpPr>
        <xdr:cNvPr id="9" name="ลูกศรเชื่อมต่อแบบตรง 8"/>
        <xdr:cNvCxnSpPr/>
      </xdr:nvCxnSpPr>
      <xdr:spPr>
        <a:xfrm flipV="1">
          <a:off x="6051883" y="5630778"/>
          <a:ext cx="835025" cy="6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850230</xdr:colOff>
      <xdr:row>13</xdr:row>
      <xdr:rowOff>248651</xdr:rowOff>
    </xdr:from>
    <xdr:to>
      <xdr:col>8</xdr:col>
      <xdr:colOff>261519</xdr:colOff>
      <xdr:row>13</xdr:row>
      <xdr:rowOff>255001</xdr:rowOff>
    </xdr:to>
    <xdr:cxnSp macro="">
      <xdr:nvCxnSpPr>
        <xdr:cNvPr id="10" name="ลูกศรเชื่อมต่อแบบตรง 9"/>
        <xdr:cNvCxnSpPr/>
      </xdr:nvCxnSpPr>
      <xdr:spPr>
        <a:xfrm flipV="1">
          <a:off x="6043862" y="6565230"/>
          <a:ext cx="835025" cy="6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10024</xdr:colOff>
      <xdr:row>14</xdr:row>
      <xdr:rowOff>250656</xdr:rowOff>
    </xdr:from>
    <xdr:to>
      <xdr:col>9</xdr:col>
      <xdr:colOff>2839</xdr:colOff>
      <xdr:row>14</xdr:row>
      <xdr:rowOff>257006</xdr:rowOff>
    </xdr:to>
    <xdr:cxnSp macro="">
      <xdr:nvCxnSpPr>
        <xdr:cNvPr id="11" name="ลูกศรเชื่อมต่อแบบตรง 10"/>
        <xdr:cNvCxnSpPr/>
      </xdr:nvCxnSpPr>
      <xdr:spPr>
        <a:xfrm flipV="1">
          <a:off x="6065919" y="8000998"/>
          <a:ext cx="835025" cy="6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20052</xdr:colOff>
      <xdr:row>36</xdr:row>
      <xdr:rowOff>280736</xdr:rowOff>
    </xdr:from>
    <xdr:to>
      <xdr:col>9</xdr:col>
      <xdr:colOff>12867</xdr:colOff>
      <xdr:row>36</xdr:row>
      <xdr:rowOff>287086</xdr:rowOff>
    </xdr:to>
    <xdr:cxnSp macro="">
      <xdr:nvCxnSpPr>
        <xdr:cNvPr id="12" name="ลูกศรเชื่อมต่อแบบตรง 11"/>
        <xdr:cNvCxnSpPr/>
      </xdr:nvCxnSpPr>
      <xdr:spPr>
        <a:xfrm flipV="1">
          <a:off x="6075947" y="16152394"/>
          <a:ext cx="835025" cy="6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2004</xdr:colOff>
      <xdr:row>37</xdr:row>
      <xdr:rowOff>232610</xdr:rowOff>
    </xdr:from>
    <xdr:to>
      <xdr:col>8</xdr:col>
      <xdr:colOff>275556</xdr:colOff>
      <xdr:row>37</xdr:row>
      <xdr:rowOff>238960</xdr:rowOff>
    </xdr:to>
    <xdr:cxnSp macro="">
      <xdr:nvCxnSpPr>
        <xdr:cNvPr id="13" name="ลูกศรเชื่อมต่อแบบตรง 12"/>
        <xdr:cNvCxnSpPr/>
      </xdr:nvCxnSpPr>
      <xdr:spPr>
        <a:xfrm flipV="1">
          <a:off x="6057899" y="17056768"/>
          <a:ext cx="835025" cy="6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14037</xdr:colOff>
      <xdr:row>29</xdr:row>
      <xdr:rowOff>180474</xdr:rowOff>
    </xdr:from>
    <xdr:to>
      <xdr:col>11</xdr:col>
      <xdr:colOff>20052</xdr:colOff>
      <xdr:row>29</xdr:row>
      <xdr:rowOff>180808</xdr:rowOff>
    </xdr:to>
    <xdr:cxnSp macro="">
      <xdr:nvCxnSpPr>
        <xdr:cNvPr id="14" name="ลูกศรเชื่อมต่อแบบตรง 13"/>
        <xdr:cNvCxnSpPr/>
      </xdr:nvCxnSpPr>
      <xdr:spPr>
        <a:xfrm flipV="1">
          <a:off x="6631405" y="14859000"/>
          <a:ext cx="838200" cy="334"/>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8</xdr:col>
      <xdr:colOff>257175</xdr:colOff>
      <xdr:row>9</xdr:row>
      <xdr:rowOff>133350</xdr:rowOff>
    </xdr:from>
    <xdr:to>
      <xdr:col>15</xdr:col>
      <xdr:colOff>9525</xdr:colOff>
      <xdr:row>9</xdr:row>
      <xdr:rowOff>133350</xdr:rowOff>
    </xdr:to>
    <xdr:cxnSp macro="">
      <xdr:nvCxnSpPr>
        <xdr:cNvPr id="2" name="ลูกศรเชื่อมต่อแบบตรง 1"/>
        <xdr:cNvCxnSpPr/>
      </xdr:nvCxnSpPr>
      <xdr:spPr>
        <a:xfrm>
          <a:off x="6867525" y="8486775"/>
          <a:ext cx="16764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1932</xdr:colOff>
      <xdr:row>9</xdr:row>
      <xdr:rowOff>231918</xdr:rowOff>
    </xdr:from>
    <xdr:to>
      <xdr:col>10</xdr:col>
      <xdr:colOff>24505</xdr:colOff>
      <xdr:row>9</xdr:row>
      <xdr:rowOff>234513</xdr:rowOff>
    </xdr:to>
    <xdr:cxnSp macro="">
      <xdr:nvCxnSpPr>
        <xdr:cNvPr id="39" name="ลูกศรเชื่อมต่อแบบตรง 38"/>
        <xdr:cNvCxnSpPr/>
      </xdr:nvCxnSpPr>
      <xdr:spPr>
        <a:xfrm>
          <a:off x="6593232" y="80327643"/>
          <a:ext cx="575023" cy="25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5</xdr:col>
      <xdr:colOff>850900</xdr:colOff>
      <xdr:row>9</xdr:row>
      <xdr:rowOff>142875</xdr:rowOff>
    </xdr:from>
    <xdr:to>
      <xdr:col>8</xdr:col>
      <xdr:colOff>266700</xdr:colOff>
      <xdr:row>9</xdr:row>
      <xdr:rowOff>149225</xdr:rowOff>
    </xdr:to>
    <xdr:cxnSp macro="">
      <xdr:nvCxnSpPr>
        <xdr:cNvPr id="2" name="ลูกศรเชื่อมต่อแบบตรง 1"/>
        <xdr:cNvCxnSpPr/>
      </xdr:nvCxnSpPr>
      <xdr:spPr>
        <a:xfrm flipV="1">
          <a:off x="6042025" y="15135225"/>
          <a:ext cx="835025" cy="635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8</xdr:col>
      <xdr:colOff>257175</xdr:colOff>
      <xdr:row>9</xdr:row>
      <xdr:rowOff>133350</xdr:rowOff>
    </xdr:from>
    <xdr:to>
      <xdr:col>15</xdr:col>
      <xdr:colOff>9525</xdr:colOff>
      <xdr:row>9</xdr:row>
      <xdr:rowOff>133350</xdr:rowOff>
    </xdr:to>
    <xdr:cxnSp macro="">
      <xdr:nvCxnSpPr>
        <xdr:cNvPr id="2" name="ลูกศรเชื่อมต่อแบบตรง 1"/>
        <xdr:cNvCxnSpPr/>
      </xdr:nvCxnSpPr>
      <xdr:spPr>
        <a:xfrm>
          <a:off x="6867525" y="14592300"/>
          <a:ext cx="16764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273707</xdr:colOff>
      <xdr:row>9</xdr:row>
      <xdr:rowOff>240862</xdr:rowOff>
    </xdr:from>
    <xdr:to>
      <xdr:col>16</xdr:col>
      <xdr:colOff>32845</xdr:colOff>
      <xdr:row>9</xdr:row>
      <xdr:rowOff>240863</xdr:rowOff>
    </xdr:to>
    <xdr:cxnSp macro="">
      <xdr:nvCxnSpPr>
        <xdr:cNvPr id="36" name="ลูกศรเชื่อมต่อแบบตรง 35"/>
        <xdr:cNvCxnSpPr/>
      </xdr:nvCxnSpPr>
      <xdr:spPr>
        <a:xfrm>
          <a:off x="6579257" y="81612937"/>
          <a:ext cx="2245163" cy="1"/>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283779</xdr:colOff>
      <xdr:row>10</xdr:row>
      <xdr:rowOff>261882</xdr:rowOff>
    </xdr:from>
    <xdr:to>
      <xdr:col>12</xdr:col>
      <xdr:colOff>21896</xdr:colOff>
      <xdr:row>10</xdr:row>
      <xdr:rowOff>273707</xdr:rowOff>
    </xdr:to>
    <xdr:cxnSp macro="">
      <xdr:nvCxnSpPr>
        <xdr:cNvPr id="37" name="ลูกศรเชื่อมต่อแบบตรง 36"/>
        <xdr:cNvCxnSpPr/>
      </xdr:nvCxnSpPr>
      <xdr:spPr>
        <a:xfrm>
          <a:off x="6589329" y="82586457"/>
          <a:ext cx="1128767" cy="118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266700</xdr:colOff>
      <xdr:row>10</xdr:row>
      <xdr:rowOff>561975</xdr:rowOff>
    </xdr:from>
    <xdr:to>
      <xdr:col>13</xdr:col>
      <xdr:colOff>20250</xdr:colOff>
      <xdr:row>10</xdr:row>
      <xdr:rowOff>561975</xdr:rowOff>
    </xdr:to>
    <xdr:cxnSp macro="">
      <xdr:nvCxnSpPr>
        <xdr:cNvPr id="2" name="ลูกศรเชื่อมต่อแบบตรง 1"/>
        <xdr:cNvCxnSpPr/>
      </xdr:nvCxnSpPr>
      <xdr:spPr>
        <a:xfrm>
          <a:off x="7581900" y="3648075"/>
          <a:ext cx="3060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272143</xdr:colOff>
      <xdr:row>9</xdr:row>
      <xdr:rowOff>102053</xdr:rowOff>
    </xdr:from>
    <xdr:to>
      <xdr:col>17</xdr:col>
      <xdr:colOff>0</xdr:colOff>
      <xdr:row>9</xdr:row>
      <xdr:rowOff>115661</xdr:rowOff>
    </xdr:to>
    <xdr:cxnSp macro="">
      <xdr:nvCxnSpPr>
        <xdr:cNvPr id="3" name="ลูกศรเชื่อมต่อแบบตรง 2"/>
        <xdr:cNvCxnSpPr/>
      </xdr:nvCxnSpPr>
      <xdr:spPr>
        <a:xfrm flipV="1">
          <a:off x="7587343" y="2540453"/>
          <a:ext cx="1385207" cy="1360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257175</xdr:colOff>
      <xdr:row>9</xdr:row>
      <xdr:rowOff>261258</xdr:rowOff>
    </xdr:from>
    <xdr:to>
      <xdr:col>15</xdr:col>
      <xdr:colOff>19050</xdr:colOff>
      <xdr:row>9</xdr:row>
      <xdr:rowOff>276225</xdr:rowOff>
    </xdr:to>
    <xdr:cxnSp macro="">
      <xdr:nvCxnSpPr>
        <xdr:cNvPr id="2" name="ลูกศรเชื่อมต่อแบบตรง 1"/>
        <xdr:cNvCxnSpPr/>
      </xdr:nvCxnSpPr>
      <xdr:spPr>
        <a:xfrm>
          <a:off x="6753225" y="2699658"/>
          <a:ext cx="1685925" cy="1496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857250</xdr:colOff>
      <xdr:row>16</xdr:row>
      <xdr:rowOff>266700</xdr:rowOff>
    </xdr:from>
    <xdr:to>
      <xdr:col>11</xdr:col>
      <xdr:colOff>9525</xdr:colOff>
      <xdr:row>16</xdr:row>
      <xdr:rowOff>276225</xdr:rowOff>
    </xdr:to>
    <xdr:cxnSp macro="">
      <xdr:nvCxnSpPr>
        <xdr:cNvPr id="2" name="ลูกศรเชื่อมต่อแบบตรง 1"/>
        <xdr:cNvCxnSpPr/>
      </xdr:nvCxnSpPr>
      <xdr:spPr>
        <a:xfrm>
          <a:off x="6067425" y="13144500"/>
          <a:ext cx="139065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17</xdr:row>
      <xdr:rowOff>285750</xdr:rowOff>
    </xdr:from>
    <xdr:to>
      <xdr:col>11</xdr:col>
      <xdr:colOff>28575</xdr:colOff>
      <xdr:row>17</xdr:row>
      <xdr:rowOff>285750</xdr:rowOff>
    </xdr:to>
    <xdr:cxnSp macro="">
      <xdr:nvCxnSpPr>
        <xdr:cNvPr id="3" name="ลูกศรเชื่อมต่อแบบตรง 2"/>
        <xdr:cNvCxnSpPr/>
      </xdr:nvCxnSpPr>
      <xdr:spPr>
        <a:xfrm>
          <a:off x="6067425" y="13877925"/>
          <a:ext cx="140970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247650</xdr:colOff>
      <xdr:row>9</xdr:row>
      <xdr:rowOff>200025</xdr:rowOff>
    </xdr:from>
    <xdr:to>
      <xdr:col>14</xdr:col>
      <xdr:colOff>28575</xdr:colOff>
      <xdr:row>9</xdr:row>
      <xdr:rowOff>209550</xdr:rowOff>
    </xdr:to>
    <xdr:cxnSp macro="">
      <xdr:nvCxnSpPr>
        <xdr:cNvPr id="9" name="ลูกศรเชื่อมต่อแบบตรง 8"/>
        <xdr:cNvCxnSpPr/>
      </xdr:nvCxnSpPr>
      <xdr:spPr>
        <a:xfrm>
          <a:off x="7981950" y="2552700"/>
          <a:ext cx="32385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10</xdr:row>
      <xdr:rowOff>266700</xdr:rowOff>
    </xdr:from>
    <xdr:to>
      <xdr:col>18</xdr:col>
      <xdr:colOff>19050</xdr:colOff>
      <xdr:row>10</xdr:row>
      <xdr:rowOff>276225</xdr:rowOff>
    </xdr:to>
    <xdr:cxnSp macro="">
      <xdr:nvCxnSpPr>
        <xdr:cNvPr id="10" name="ลูกศรเชื่อมต่อแบบตรง 9"/>
        <xdr:cNvCxnSpPr/>
      </xdr:nvCxnSpPr>
      <xdr:spPr>
        <a:xfrm>
          <a:off x="6076950" y="3381375"/>
          <a:ext cx="33242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11</xdr:row>
      <xdr:rowOff>333375</xdr:rowOff>
    </xdr:from>
    <xdr:to>
      <xdr:col>18</xdr:col>
      <xdr:colOff>9525</xdr:colOff>
      <xdr:row>11</xdr:row>
      <xdr:rowOff>342900</xdr:rowOff>
    </xdr:to>
    <xdr:cxnSp macro="">
      <xdr:nvCxnSpPr>
        <xdr:cNvPr id="11" name="ลูกศรเชื่อมต่อแบบตรง 10"/>
        <xdr:cNvCxnSpPr/>
      </xdr:nvCxnSpPr>
      <xdr:spPr>
        <a:xfrm>
          <a:off x="6067425" y="5353050"/>
          <a:ext cx="33242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12</xdr:row>
      <xdr:rowOff>342900</xdr:rowOff>
    </xdr:from>
    <xdr:to>
      <xdr:col>18</xdr:col>
      <xdr:colOff>19050</xdr:colOff>
      <xdr:row>12</xdr:row>
      <xdr:rowOff>352425</xdr:rowOff>
    </xdr:to>
    <xdr:cxnSp macro="">
      <xdr:nvCxnSpPr>
        <xdr:cNvPr id="12" name="ลูกศรเชื่อมต่อแบบตรง 11"/>
        <xdr:cNvCxnSpPr/>
      </xdr:nvCxnSpPr>
      <xdr:spPr>
        <a:xfrm>
          <a:off x="6076950" y="6791325"/>
          <a:ext cx="33242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847725</xdr:colOff>
      <xdr:row>13</xdr:row>
      <xdr:rowOff>285750</xdr:rowOff>
    </xdr:from>
    <xdr:to>
      <xdr:col>18</xdr:col>
      <xdr:colOff>38100</xdr:colOff>
      <xdr:row>13</xdr:row>
      <xdr:rowOff>285750</xdr:rowOff>
    </xdr:to>
    <xdr:cxnSp macro="">
      <xdr:nvCxnSpPr>
        <xdr:cNvPr id="13" name="ลูกศรเชื่อมต่อแบบตรง 12"/>
        <xdr:cNvCxnSpPr/>
      </xdr:nvCxnSpPr>
      <xdr:spPr>
        <a:xfrm>
          <a:off x="6057900" y="10067925"/>
          <a:ext cx="33623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257175</xdr:colOff>
      <xdr:row>14</xdr:row>
      <xdr:rowOff>142875</xdr:rowOff>
    </xdr:from>
    <xdr:to>
      <xdr:col>11</xdr:col>
      <xdr:colOff>0</xdr:colOff>
      <xdr:row>14</xdr:row>
      <xdr:rowOff>142875</xdr:rowOff>
    </xdr:to>
    <xdr:cxnSp macro="">
      <xdr:nvCxnSpPr>
        <xdr:cNvPr id="14" name="ลูกศรเชื่อมต่อแบบตรง 13"/>
        <xdr:cNvCxnSpPr/>
      </xdr:nvCxnSpPr>
      <xdr:spPr>
        <a:xfrm>
          <a:off x="6238875" y="9267825"/>
          <a:ext cx="11144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857250</xdr:colOff>
      <xdr:row>15</xdr:row>
      <xdr:rowOff>200025</xdr:rowOff>
    </xdr:from>
    <xdr:to>
      <xdr:col>17</xdr:col>
      <xdr:colOff>201525</xdr:colOff>
      <xdr:row>15</xdr:row>
      <xdr:rowOff>209550</xdr:rowOff>
    </xdr:to>
    <xdr:cxnSp macro="">
      <xdr:nvCxnSpPr>
        <xdr:cNvPr id="15" name="ลูกศรเชื่อมต่อแบบตรง 14"/>
        <xdr:cNvCxnSpPr/>
      </xdr:nvCxnSpPr>
      <xdr:spPr>
        <a:xfrm>
          <a:off x="5972175" y="10086975"/>
          <a:ext cx="3240000"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230909</xdr:colOff>
      <xdr:row>9</xdr:row>
      <xdr:rowOff>234374</xdr:rowOff>
    </xdr:from>
    <xdr:to>
      <xdr:col>14</xdr:col>
      <xdr:colOff>57727</xdr:colOff>
      <xdr:row>9</xdr:row>
      <xdr:rowOff>245341</xdr:rowOff>
    </xdr:to>
    <xdr:cxnSp macro="">
      <xdr:nvCxnSpPr>
        <xdr:cNvPr id="2" name="ลูกศรเชื่อมต่อแบบตรง 1"/>
        <xdr:cNvCxnSpPr/>
      </xdr:nvCxnSpPr>
      <xdr:spPr>
        <a:xfrm>
          <a:off x="7660409" y="8082974"/>
          <a:ext cx="655493" cy="10967"/>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14432</xdr:colOff>
      <xdr:row>11</xdr:row>
      <xdr:rowOff>158750</xdr:rowOff>
    </xdr:from>
    <xdr:to>
      <xdr:col>11</xdr:col>
      <xdr:colOff>57727</xdr:colOff>
      <xdr:row>11</xdr:row>
      <xdr:rowOff>158750</xdr:rowOff>
    </xdr:to>
    <xdr:cxnSp macro="">
      <xdr:nvCxnSpPr>
        <xdr:cNvPr id="3" name="ลูกศรเชื่อมต่อแบบตรง 2"/>
        <xdr:cNvCxnSpPr/>
      </xdr:nvCxnSpPr>
      <xdr:spPr>
        <a:xfrm>
          <a:off x="6901007" y="11950700"/>
          <a:ext cx="586220"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259773</xdr:colOff>
      <xdr:row>10</xdr:row>
      <xdr:rowOff>216477</xdr:rowOff>
    </xdr:from>
    <xdr:to>
      <xdr:col>12</xdr:col>
      <xdr:colOff>14432</xdr:colOff>
      <xdr:row>10</xdr:row>
      <xdr:rowOff>216477</xdr:rowOff>
    </xdr:to>
    <xdr:cxnSp macro="">
      <xdr:nvCxnSpPr>
        <xdr:cNvPr id="4" name="ลูกศรเชื่อมต่อแบบตรง 3"/>
        <xdr:cNvCxnSpPr/>
      </xdr:nvCxnSpPr>
      <xdr:spPr>
        <a:xfrm>
          <a:off x="7146348" y="9865302"/>
          <a:ext cx="583334"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247650</xdr:colOff>
      <xdr:row>12</xdr:row>
      <xdr:rowOff>257176</xdr:rowOff>
    </xdr:from>
    <xdr:to>
      <xdr:col>15</xdr:col>
      <xdr:colOff>19050</xdr:colOff>
      <xdr:row>12</xdr:row>
      <xdr:rowOff>276225</xdr:rowOff>
    </xdr:to>
    <xdr:cxnSp macro="">
      <xdr:nvCxnSpPr>
        <xdr:cNvPr id="5" name="ลูกศรเชื่อมต่อแบบตรง 4"/>
        <xdr:cNvCxnSpPr/>
      </xdr:nvCxnSpPr>
      <xdr:spPr>
        <a:xfrm>
          <a:off x="7962900" y="2343151"/>
          <a:ext cx="590550" cy="1904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260684</xdr:colOff>
      <xdr:row>13</xdr:row>
      <xdr:rowOff>320842</xdr:rowOff>
    </xdr:from>
    <xdr:to>
      <xdr:col>9</xdr:col>
      <xdr:colOff>19050</xdr:colOff>
      <xdr:row>13</xdr:row>
      <xdr:rowOff>323850</xdr:rowOff>
    </xdr:to>
    <xdr:cxnSp macro="">
      <xdr:nvCxnSpPr>
        <xdr:cNvPr id="6" name="ลูกศรเชื่อมต่อแบบตรง 5"/>
        <xdr:cNvCxnSpPr/>
      </xdr:nvCxnSpPr>
      <xdr:spPr>
        <a:xfrm>
          <a:off x="6585284" y="3511717"/>
          <a:ext cx="320341" cy="300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230910</xdr:colOff>
      <xdr:row>14</xdr:row>
      <xdr:rowOff>187616</xdr:rowOff>
    </xdr:from>
    <xdr:to>
      <xdr:col>11</xdr:col>
      <xdr:colOff>14431</xdr:colOff>
      <xdr:row>14</xdr:row>
      <xdr:rowOff>202045</xdr:rowOff>
    </xdr:to>
    <xdr:cxnSp macro="">
      <xdr:nvCxnSpPr>
        <xdr:cNvPr id="7" name="ลูกศรเชื่อมต่อแบบตรง 6"/>
        <xdr:cNvCxnSpPr/>
      </xdr:nvCxnSpPr>
      <xdr:spPr>
        <a:xfrm>
          <a:off x="6841260" y="4092866"/>
          <a:ext cx="602671" cy="1442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15</xdr:row>
      <xdr:rowOff>298450</xdr:rowOff>
    </xdr:from>
    <xdr:to>
      <xdr:col>16</xdr:col>
      <xdr:colOff>240434</xdr:colOff>
      <xdr:row>15</xdr:row>
      <xdr:rowOff>303068</xdr:rowOff>
    </xdr:to>
    <xdr:cxnSp macro="">
      <xdr:nvCxnSpPr>
        <xdr:cNvPr id="8" name="ลูกศรเชื่อมต่อแบบตรง 7"/>
        <xdr:cNvCxnSpPr/>
      </xdr:nvCxnSpPr>
      <xdr:spPr>
        <a:xfrm flipV="1">
          <a:off x="8258175" y="4918075"/>
          <a:ext cx="792884" cy="4618"/>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846569</xdr:colOff>
      <xdr:row>16</xdr:row>
      <xdr:rowOff>173182</xdr:rowOff>
    </xdr:from>
    <xdr:to>
      <xdr:col>17</xdr:col>
      <xdr:colOff>259773</xdr:colOff>
      <xdr:row>16</xdr:row>
      <xdr:rowOff>191077</xdr:rowOff>
    </xdr:to>
    <xdr:cxnSp macro="">
      <xdr:nvCxnSpPr>
        <xdr:cNvPr id="9" name="ลูกศรเชื่อมต่อแบบตรง 8"/>
        <xdr:cNvCxnSpPr/>
      </xdr:nvCxnSpPr>
      <xdr:spPr>
        <a:xfrm flipV="1">
          <a:off x="6037694" y="6221557"/>
          <a:ext cx="3308929" cy="1789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852236</xdr:colOff>
      <xdr:row>8</xdr:row>
      <xdr:rowOff>330868</xdr:rowOff>
    </xdr:from>
    <xdr:to>
      <xdr:col>18</xdr:col>
      <xdr:colOff>30078</xdr:colOff>
      <xdr:row>8</xdr:row>
      <xdr:rowOff>352927</xdr:rowOff>
    </xdr:to>
    <xdr:cxnSp macro="">
      <xdr:nvCxnSpPr>
        <xdr:cNvPr id="10" name="ลูกศรเชื่อมต่อแบบตรง 9"/>
        <xdr:cNvCxnSpPr/>
      </xdr:nvCxnSpPr>
      <xdr:spPr>
        <a:xfrm flipV="1">
          <a:off x="6043361" y="14027818"/>
          <a:ext cx="3349792" cy="22059"/>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13</xdr:col>
      <xdr:colOff>247650</xdr:colOff>
      <xdr:row>10</xdr:row>
      <xdr:rowOff>161925</xdr:rowOff>
    </xdr:from>
    <xdr:to>
      <xdr:col>16</xdr:col>
      <xdr:colOff>0</xdr:colOff>
      <xdr:row>10</xdr:row>
      <xdr:rowOff>161925</xdr:rowOff>
    </xdr:to>
    <xdr:cxnSp macro="">
      <xdr:nvCxnSpPr>
        <xdr:cNvPr id="2" name="ลูกศรเชื่อมต่อแบบตรง 1"/>
        <xdr:cNvCxnSpPr/>
      </xdr:nvCxnSpPr>
      <xdr:spPr>
        <a:xfrm>
          <a:off x="8229600" y="3819525"/>
          <a:ext cx="581025" cy="0"/>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266700</xdr:colOff>
      <xdr:row>11</xdr:row>
      <xdr:rowOff>161925</xdr:rowOff>
    </xdr:from>
    <xdr:to>
      <xdr:col>14</xdr:col>
      <xdr:colOff>0</xdr:colOff>
      <xdr:row>11</xdr:row>
      <xdr:rowOff>171450</xdr:rowOff>
    </xdr:to>
    <xdr:cxnSp macro="">
      <xdr:nvCxnSpPr>
        <xdr:cNvPr id="3" name="ลูกศรเชื่อมต่อแบบตรง 2"/>
        <xdr:cNvCxnSpPr/>
      </xdr:nvCxnSpPr>
      <xdr:spPr>
        <a:xfrm flipV="1">
          <a:off x="6877050" y="5724525"/>
          <a:ext cx="13811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257175</xdr:colOff>
      <xdr:row>9</xdr:row>
      <xdr:rowOff>114300</xdr:rowOff>
    </xdr:from>
    <xdr:to>
      <xdr:col>13</xdr:col>
      <xdr:colOff>0</xdr:colOff>
      <xdr:row>9</xdr:row>
      <xdr:rowOff>123825</xdr:rowOff>
    </xdr:to>
    <xdr:cxnSp macro="">
      <xdr:nvCxnSpPr>
        <xdr:cNvPr id="4" name="ลูกศรเชื่อมต่อแบบตรง 3"/>
        <xdr:cNvCxnSpPr/>
      </xdr:nvCxnSpPr>
      <xdr:spPr>
        <a:xfrm flipV="1">
          <a:off x="6867525" y="2466975"/>
          <a:ext cx="1114425" cy="9525"/>
        </a:xfrm>
        <a:prstGeom prst="straightConnector1">
          <a:avLst/>
        </a:prstGeom>
        <a:ln>
          <a:solidFill>
            <a:schemeClr val="tx1"/>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ชุดรูปแบบของ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2"/>
  <sheetViews>
    <sheetView topLeftCell="A37" workbookViewId="0">
      <selection activeCell="E8" sqref="E8"/>
    </sheetView>
  </sheetViews>
  <sheetFormatPr defaultRowHeight="18.75" x14ac:dyDescent="0.3"/>
  <cols>
    <col min="1" max="1" width="17.625" style="29" customWidth="1"/>
    <col min="2" max="2" width="20.125" style="29" customWidth="1"/>
    <col min="3" max="3" width="14.5" style="29" customWidth="1"/>
    <col min="4" max="4" width="13.75" style="35" customWidth="1"/>
    <col min="5" max="5" width="15.375" style="32" customWidth="1"/>
    <col min="6" max="6" width="12.125" style="29" customWidth="1"/>
    <col min="7" max="7" width="23.625" style="29" customWidth="1"/>
    <col min="8" max="16384" width="9" style="29"/>
  </cols>
  <sheetData>
    <row r="1" spans="1:9" x14ac:dyDescent="0.3">
      <c r="A1" s="203" t="s">
        <v>549</v>
      </c>
      <c r="B1" s="203"/>
      <c r="C1" s="203"/>
      <c r="D1" s="203"/>
      <c r="E1" s="203"/>
      <c r="F1" s="203"/>
      <c r="G1" s="28" t="s">
        <v>66</v>
      </c>
    </row>
    <row r="2" spans="1:9" x14ac:dyDescent="0.3">
      <c r="A2" s="203" t="s">
        <v>559</v>
      </c>
      <c r="B2" s="203"/>
      <c r="C2" s="203"/>
      <c r="D2" s="203"/>
      <c r="E2" s="203"/>
      <c r="F2" s="203"/>
    </row>
    <row r="3" spans="1:9" x14ac:dyDescent="0.3">
      <c r="A3" s="203" t="s">
        <v>550</v>
      </c>
      <c r="B3" s="203"/>
      <c r="C3" s="203"/>
      <c r="D3" s="203"/>
      <c r="E3" s="203"/>
      <c r="F3" s="203"/>
    </row>
    <row r="4" spans="1:9" x14ac:dyDescent="0.3">
      <c r="A4" s="204"/>
      <c r="B4" s="204"/>
      <c r="C4" s="204"/>
      <c r="D4" s="204"/>
      <c r="E4" s="204"/>
      <c r="F4" s="204"/>
      <c r="G4" s="204"/>
    </row>
    <row r="5" spans="1:9" ht="24.75" customHeight="1" x14ac:dyDescent="0.3">
      <c r="A5" s="205" t="s">
        <v>0</v>
      </c>
      <c r="B5" s="205"/>
      <c r="C5" s="15" t="s">
        <v>1</v>
      </c>
      <c r="D5" s="206" t="s">
        <v>64</v>
      </c>
      <c r="E5" s="14" t="s">
        <v>3</v>
      </c>
      <c r="F5" s="205" t="s">
        <v>5</v>
      </c>
      <c r="G5" s="205" t="s">
        <v>6</v>
      </c>
    </row>
    <row r="6" spans="1:9" ht="29.25" customHeight="1" x14ac:dyDescent="0.3">
      <c r="A6" s="205"/>
      <c r="B6" s="205"/>
      <c r="C6" s="15" t="s">
        <v>2</v>
      </c>
      <c r="D6" s="206"/>
      <c r="E6" s="14" t="s">
        <v>4</v>
      </c>
      <c r="F6" s="205"/>
      <c r="G6" s="205"/>
    </row>
    <row r="7" spans="1:9" s="33" customFormat="1" x14ac:dyDescent="0.3">
      <c r="A7" s="198" t="s">
        <v>62</v>
      </c>
      <c r="B7" s="198"/>
      <c r="C7" s="198"/>
      <c r="D7" s="198"/>
      <c r="E7" s="198"/>
      <c r="F7" s="198"/>
      <c r="G7" s="198"/>
    </row>
    <row r="8" spans="1:9" x14ac:dyDescent="0.3">
      <c r="A8" s="197" t="s">
        <v>67</v>
      </c>
      <c r="B8" s="197"/>
      <c r="C8" s="26">
        <v>33</v>
      </c>
      <c r="D8" s="40">
        <f>C8*100/37</f>
        <v>89.189189189189193</v>
      </c>
      <c r="E8" s="30">
        <v>10891000</v>
      </c>
      <c r="F8" s="37">
        <f>E8*100/18482000</f>
        <v>58.927605237528404</v>
      </c>
      <c r="G8" s="26" t="s">
        <v>42</v>
      </c>
    </row>
    <row r="9" spans="1:9" x14ac:dyDescent="0.3">
      <c r="A9" s="195" t="s">
        <v>116</v>
      </c>
      <c r="B9" s="196"/>
      <c r="C9" s="26">
        <v>1</v>
      </c>
      <c r="D9" s="40">
        <f>C9*100/37</f>
        <v>2.7027027027027026</v>
      </c>
      <c r="E9" s="30">
        <v>1000000</v>
      </c>
      <c r="F9" s="37">
        <f>E9*100/18482000</f>
        <v>5.4106698409263068</v>
      </c>
      <c r="G9" s="26" t="s">
        <v>266</v>
      </c>
    </row>
    <row r="10" spans="1:9" x14ac:dyDescent="0.3">
      <c r="A10" s="207" t="s">
        <v>154</v>
      </c>
      <c r="B10" s="208"/>
      <c r="C10" s="26">
        <v>1</v>
      </c>
      <c r="D10" s="40">
        <f>C10*100/37</f>
        <v>2.7027027027027026</v>
      </c>
      <c r="E10" s="30">
        <v>64000</v>
      </c>
      <c r="F10" s="37">
        <f>E10*100/18482000</f>
        <v>0.34628286981928363</v>
      </c>
      <c r="G10" s="26" t="s">
        <v>551</v>
      </c>
    </row>
    <row r="11" spans="1:9" x14ac:dyDescent="0.3">
      <c r="A11" s="207" t="s">
        <v>201</v>
      </c>
      <c r="B11" s="208"/>
      <c r="C11" s="26">
        <v>2</v>
      </c>
      <c r="D11" s="40">
        <f>C11*100/37</f>
        <v>5.4054054054054053</v>
      </c>
      <c r="E11" s="30">
        <v>6527000</v>
      </c>
      <c r="F11" s="37">
        <f>E11*100/18482000</f>
        <v>35.315442051726002</v>
      </c>
      <c r="G11" s="26" t="s">
        <v>557</v>
      </c>
    </row>
    <row r="12" spans="1:9" s="33" customFormat="1" x14ac:dyDescent="0.3">
      <c r="A12" s="200" t="s">
        <v>7</v>
      </c>
      <c r="B12" s="200"/>
      <c r="C12" s="15">
        <f>SUM(C8:C11)</f>
        <v>37</v>
      </c>
      <c r="D12" s="39">
        <f>C12*100/37</f>
        <v>100</v>
      </c>
      <c r="E12" s="31">
        <f>SUM(E8:E11)</f>
        <v>18482000</v>
      </c>
      <c r="F12" s="38">
        <f>E12*100/18482000</f>
        <v>100</v>
      </c>
      <c r="G12" s="15"/>
    </row>
    <row r="13" spans="1:9" s="33" customFormat="1" x14ac:dyDescent="0.3">
      <c r="A13" s="198" t="s">
        <v>63</v>
      </c>
      <c r="B13" s="198"/>
      <c r="C13" s="198"/>
      <c r="D13" s="198"/>
      <c r="E13" s="198"/>
      <c r="F13" s="198"/>
      <c r="G13" s="198"/>
      <c r="I13" s="33" t="s">
        <v>558</v>
      </c>
    </row>
    <row r="14" spans="1:9" x14ac:dyDescent="0.3">
      <c r="A14" s="197" t="s">
        <v>57</v>
      </c>
      <c r="B14" s="197"/>
      <c r="C14" s="26">
        <v>2</v>
      </c>
      <c r="D14" s="34">
        <f t="shared" ref="D14:D22" si="0">C14*100/43</f>
        <v>4.6511627906976747</v>
      </c>
      <c r="E14" s="30">
        <v>315000</v>
      </c>
      <c r="F14" s="37">
        <f>E14*100/28418900</f>
        <v>1.1084172856796006</v>
      </c>
      <c r="G14" s="26" t="s">
        <v>553</v>
      </c>
    </row>
    <row r="15" spans="1:9" x14ac:dyDescent="0.3">
      <c r="A15" s="195" t="s">
        <v>543</v>
      </c>
      <c r="B15" s="196"/>
      <c r="C15" s="26">
        <v>1</v>
      </c>
      <c r="D15" s="34">
        <f t="shared" si="0"/>
        <v>2.3255813953488373</v>
      </c>
      <c r="E15" s="30">
        <v>30000</v>
      </c>
      <c r="F15" s="37">
        <f t="shared" ref="F15:F22" si="1">E15*100/28418900</f>
        <v>0.10556355101710481</v>
      </c>
      <c r="G15" s="180" t="s">
        <v>555</v>
      </c>
    </row>
    <row r="16" spans="1:9" x14ac:dyDescent="0.3">
      <c r="A16" s="197" t="s">
        <v>132</v>
      </c>
      <c r="B16" s="197"/>
      <c r="C16" s="26">
        <v>9</v>
      </c>
      <c r="D16" s="34">
        <f t="shared" si="0"/>
        <v>20.930232558139537</v>
      </c>
      <c r="E16" s="19">
        <v>9033200</v>
      </c>
      <c r="F16" s="37">
        <f t="shared" si="1"/>
        <v>31.785888968257041</v>
      </c>
      <c r="G16" s="26" t="s">
        <v>554</v>
      </c>
    </row>
    <row r="17" spans="1:7" x14ac:dyDescent="0.3">
      <c r="A17" s="197" t="s">
        <v>544</v>
      </c>
      <c r="B17" s="197"/>
      <c r="C17" s="26">
        <v>9</v>
      </c>
      <c r="D17" s="34">
        <f t="shared" si="0"/>
        <v>20.930232558139537</v>
      </c>
      <c r="E17" s="25">
        <v>843000</v>
      </c>
      <c r="F17" s="37">
        <f t="shared" si="1"/>
        <v>2.9663357835806452</v>
      </c>
      <c r="G17" s="26" t="s">
        <v>551</v>
      </c>
    </row>
    <row r="18" spans="1:7" x14ac:dyDescent="0.3">
      <c r="A18" s="195" t="s">
        <v>134</v>
      </c>
      <c r="B18" s="196"/>
      <c r="C18" s="26">
        <v>3</v>
      </c>
      <c r="D18" s="34">
        <f t="shared" si="0"/>
        <v>6.9767441860465116</v>
      </c>
      <c r="E18" s="18">
        <v>230000</v>
      </c>
      <c r="F18" s="37">
        <f t="shared" si="1"/>
        <v>0.80932055779780354</v>
      </c>
      <c r="G18" s="180" t="s">
        <v>555</v>
      </c>
    </row>
    <row r="19" spans="1:7" ht="36.75" customHeight="1" x14ac:dyDescent="0.3">
      <c r="A19" s="195" t="s">
        <v>545</v>
      </c>
      <c r="B19" s="196"/>
      <c r="C19" s="26">
        <v>4</v>
      </c>
      <c r="D19" s="34">
        <f t="shared" si="0"/>
        <v>9.3023255813953494</v>
      </c>
      <c r="E19" s="27">
        <v>277500</v>
      </c>
      <c r="F19" s="37">
        <f t="shared" si="1"/>
        <v>0.9764628469082195</v>
      </c>
      <c r="G19" s="1" t="s">
        <v>552</v>
      </c>
    </row>
    <row r="20" spans="1:7" x14ac:dyDescent="0.3">
      <c r="A20" s="195" t="s">
        <v>136</v>
      </c>
      <c r="B20" s="196"/>
      <c r="C20" s="26">
        <v>12</v>
      </c>
      <c r="D20" s="34">
        <f t="shared" si="0"/>
        <v>27.906976744186046</v>
      </c>
      <c r="E20" s="11">
        <v>762000</v>
      </c>
      <c r="F20" s="37">
        <f t="shared" si="1"/>
        <v>2.6813141958344624</v>
      </c>
      <c r="G20" s="26" t="s">
        <v>554</v>
      </c>
    </row>
    <row r="21" spans="1:7" x14ac:dyDescent="0.3">
      <c r="A21" s="195" t="s">
        <v>137</v>
      </c>
      <c r="B21" s="196"/>
      <c r="C21" s="26">
        <v>3</v>
      </c>
      <c r="D21" s="34">
        <f t="shared" si="0"/>
        <v>6.9767441860465116</v>
      </c>
      <c r="E21" s="186">
        <v>16928200</v>
      </c>
      <c r="F21" s="37">
        <f t="shared" si="1"/>
        <v>59.566696810925123</v>
      </c>
      <c r="G21" s="1" t="s">
        <v>555</v>
      </c>
    </row>
    <row r="22" spans="1:7" s="33" customFormat="1" x14ac:dyDescent="0.3">
      <c r="A22" s="200" t="s">
        <v>7</v>
      </c>
      <c r="B22" s="200"/>
      <c r="C22" s="179">
        <f>SUM(C14:C21)</f>
        <v>43</v>
      </c>
      <c r="D22" s="34">
        <f t="shared" si="0"/>
        <v>100</v>
      </c>
      <c r="E22" s="31">
        <f>SUM(E14:E21)</f>
        <v>28418900</v>
      </c>
      <c r="F22" s="37">
        <f t="shared" si="1"/>
        <v>100</v>
      </c>
      <c r="G22" s="179"/>
    </row>
    <row r="23" spans="1:7" s="33" customFormat="1" x14ac:dyDescent="0.3">
      <c r="A23" s="187"/>
      <c r="B23" s="187"/>
      <c r="C23" s="188"/>
      <c r="D23" s="189"/>
      <c r="E23" s="190"/>
      <c r="F23" s="191"/>
      <c r="G23" s="188"/>
    </row>
    <row r="24" spans="1:7" s="33" customFormat="1" x14ac:dyDescent="0.3">
      <c r="A24" s="187"/>
      <c r="B24" s="187"/>
      <c r="C24" s="188"/>
      <c r="D24" s="189"/>
      <c r="E24" s="190"/>
      <c r="F24" s="191"/>
      <c r="G24" s="188"/>
    </row>
    <row r="25" spans="1:7" ht="19.5" customHeight="1" x14ac:dyDescent="0.3">
      <c r="A25" s="199" t="s">
        <v>9</v>
      </c>
      <c r="B25" s="199"/>
      <c r="C25" s="199"/>
      <c r="D25" s="199"/>
      <c r="E25" s="199"/>
      <c r="F25" s="199"/>
      <c r="G25" s="199"/>
    </row>
    <row r="26" spans="1:7" x14ac:dyDescent="0.3">
      <c r="A26" s="197" t="s">
        <v>58</v>
      </c>
      <c r="B26" s="197"/>
      <c r="C26" s="26">
        <v>2</v>
      </c>
      <c r="D26" s="34">
        <f>C26*100/3</f>
        <v>66.666666666666671</v>
      </c>
      <c r="E26" s="30">
        <v>50000</v>
      </c>
      <c r="F26" s="37">
        <f>E26*100/70000</f>
        <v>71.428571428571431</v>
      </c>
      <c r="G26" s="180" t="s">
        <v>555</v>
      </c>
    </row>
    <row r="27" spans="1:7" x14ac:dyDescent="0.3">
      <c r="A27" s="197" t="s">
        <v>59</v>
      </c>
      <c r="B27" s="197"/>
      <c r="C27" s="26">
        <v>1</v>
      </c>
      <c r="D27" s="34">
        <f>C27*100/3</f>
        <v>33.333333333333336</v>
      </c>
      <c r="E27" s="30">
        <v>20000</v>
      </c>
      <c r="F27" s="37">
        <f>E27*100/70000</f>
        <v>28.571428571428573</v>
      </c>
      <c r="G27" s="180" t="s">
        <v>555</v>
      </c>
    </row>
    <row r="28" spans="1:7" s="33" customFormat="1" ht="17.25" customHeight="1" x14ac:dyDescent="0.3">
      <c r="A28" s="200" t="s">
        <v>7</v>
      </c>
      <c r="B28" s="200"/>
      <c r="C28" s="179">
        <f>SUM(C26:C27)</f>
        <v>3</v>
      </c>
      <c r="D28" s="39">
        <f>SUM(D26:D27)</f>
        <v>100</v>
      </c>
      <c r="E28" s="31">
        <f>SUM(E26:E27)</f>
        <v>70000</v>
      </c>
      <c r="F28" s="184">
        <f>E28*100/70000</f>
        <v>100</v>
      </c>
      <c r="G28" s="179"/>
    </row>
    <row r="29" spans="1:7" x14ac:dyDescent="0.3">
      <c r="A29" s="198" t="s">
        <v>10</v>
      </c>
      <c r="B29" s="198"/>
      <c r="C29" s="198"/>
      <c r="D29" s="198"/>
      <c r="E29" s="198"/>
      <c r="F29" s="198"/>
      <c r="G29" s="198"/>
    </row>
    <row r="30" spans="1:7" x14ac:dyDescent="0.3">
      <c r="A30" s="197" t="s">
        <v>45</v>
      </c>
      <c r="B30" s="197"/>
      <c r="C30" s="26">
        <v>6</v>
      </c>
      <c r="D30" s="34">
        <f>C30*100/14</f>
        <v>42.857142857142854</v>
      </c>
      <c r="E30" s="30">
        <v>375000</v>
      </c>
      <c r="F30" s="37">
        <f>E30*100/3328000</f>
        <v>11.268028846153847</v>
      </c>
      <c r="G30" s="26" t="s">
        <v>556</v>
      </c>
    </row>
    <row r="31" spans="1:7" x14ac:dyDescent="0.3">
      <c r="A31" s="197" t="s">
        <v>46</v>
      </c>
      <c r="B31" s="197"/>
      <c r="C31" s="26">
        <v>5</v>
      </c>
      <c r="D31" s="34">
        <f>C31*100/14</f>
        <v>35.714285714285715</v>
      </c>
      <c r="E31" s="30">
        <v>1102000</v>
      </c>
      <c r="F31" s="37">
        <f>E31*100/3328000</f>
        <v>33.112980769230766</v>
      </c>
      <c r="G31" s="26" t="s">
        <v>539</v>
      </c>
    </row>
    <row r="32" spans="1:7" x14ac:dyDescent="0.3">
      <c r="A32" s="195" t="s">
        <v>546</v>
      </c>
      <c r="B32" s="196"/>
      <c r="C32" s="26">
        <v>3</v>
      </c>
      <c r="D32" s="34">
        <f>C32*100/14</f>
        <v>21.428571428571427</v>
      </c>
      <c r="E32" s="30">
        <v>1851000</v>
      </c>
      <c r="F32" s="37">
        <f>E32*100/3328000</f>
        <v>55.618990384615387</v>
      </c>
      <c r="G32" s="1" t="s">
        <v>54</v>
      </c>
    </row>
    <row r="33" spans="1:7" s="33" customFormat="1" x14ac:dyDescent="0.3">
      <c r="A33" s="200" t="s">
        <v>7</v>
      </c>
      <c r="B33" s="200"/>
      <c r="C33" s="179">
        <f>SUM(C30:C32)</f>
        <v>14</v>
      </c>
      <c r="D33" s="185">
        <f>C33*100/14</f>
        <v>100</v>
      </c>
      <c r="E33" s="31">
        <f>SUM(E30:E32)</f>
        <v>3328000</v>
      </c>
      <c r="F33" s="184">
        <f>E33*100/3328000</f>
        <v>100</v>
      </c>
      <c r="G33" s="179"/>
    </row>
    <row r="34" spans="1:7" x14ac:dyDescent="0.3">
      <c r="A34" s="198" t="s">
        <v>11</v>
      </c>
      <c r="B34" s="198"/>
      <c r="C34" s="198"/>
      <c r="D34" s="198"/>
      <c r="E34" s="198"/>
      <c r="F34" s="198"/>
      <c r="G34" s="198"/>
    </row>
    <row r="35" spans="1:7" x14ac:dyDescent="0.3">
      <c r="A35" s="197" t="s">
        <v>60</v>
      </c>
      <c r="B35" s="197"/>
      <c r="C35" s="26">
        <v>2</v>
      </c>
      <c r="D35" s="40">
        <f>C35*100/9</f>
        <v>22.222222222222221</v>
      </c>
      <c r="E35" s="30">
        <v>45000</v>
      </c>
      <c r="F35" s="37">
        <f>E35*100/5528000</f>
        <v>0.81403762662807522</v>
      </c>
      <c r="G35" s="26" t="s">
        <v>52</v>
      </c>
    </row>
    <row r="36" spans="1:7" x14ac:dyDescent="0.3">
      <c r="A36" s="195" t="s">
        <v>547</v>
      </c>
      <c r="B36" s="196"/>
      <c r="C36" s="26">
        <v>5</v>
      </c>
      <c r="D36" s="40">
        <f>C36*100/9</f>
        <v>55.555555555555557</v>
      </c>
      <c r="E36" s="30">
        <v>2064000</v>
      </c>
      <c r="F36" s="37">
        <f>E36*100/5528000</f>
        <v>37.337192474674382</v>
      </c>
      <c r="G36" s="26" t="s">
        <v>52</v>
      </c>
    </row>
    <row r="37" spans="1:7" x14ac:dyDescent="0.3">
      <c r="A37" s="195" t="s">
        <v>548</v>
      </c>
      <c r="B37" s="196"/>
      <c r="C37" s="26">
        <v>2</v>
      </c>
      <c r="D37" s="40">
        <f>C37*100/9</f>
        <v>22.222222222222221</v>
      </c>
      <c r="E37" s="30">
        <v>3419000</v>
      </c>
      <c r="F37" s="37">
        <f>E37*100/5528000</f>
        <v>61.84876989869754</v>
      </c>
      <c r="G37" s="26" t="s">
        <v>42</v>
      </c>
    </row>
    <row r="38" spans="1:7" s="33" customFormat="1" x14ac:dyDescent="0.3">
      <c r="A38" s="200" t="s">
        <v>7</v>
      </c>
      <c r="B38" s="200"/>
      <c r="C38" s="179">
        <f>SUM(C35:C37)</f>
        <v>9</v>
      </c>
      <c r="D38" s="40">
        <f>C38*100/9</f>
        <v>100</v>
      </c>
      <c r="E38" s="31">
        <f>SUM(E35:E37)</f>
        <v>5528000</v>
      </c>
      <c r="F38" s="37">
        <f>E38*100/5528000</f>
        <v>100</v>
      </c>
      <c r="G38" s="179"/>
    </row>
    <row r="39" spans="1:7" x14ac:dyDescent="0.3">
      <c r="A39" s="198" t="s">
        <v>12</v>
      </c>
      <c r="B39" s="198"/>
      <c r="C39" s="198"/>
      <c r="D39" s="198"/>
      <c r="E39" s="198"/>
      <c r="F39" s="198"/>
      <c r="G39" s="198"/>
    </row>
    <row r="40" spans="1:7" x14ac:dyDescent="0.3">
      <c r="A40" s="197" t="s">
        <v>61</v>
      </c>
      <c r="B40" s="197"/>
      <c r="C40" s="26">
        <v>4</v>
      </c>
      <c r="D40" s="40">
        <f>C40*100/4</f>
        <v>100</v>
      </c>
      <c r="E40" s="30">
        <v>285000</v>
      </c>
      <c r="F40" s="36">
        <f>E40*100/285000</f>
        <v>100</v>
      </c>
      <c r="G40" s="26" t="s">
        <v>50</v>
      </c>
    </row>
    <row r="41" spans="1:7" s="33" customFormat="1" x14ac:dyDescent="0.3">
      <c r="A41" s="201" t="s">
        <v>7</v>
      </c>
      <c r="B41" s="202"/>
      <c r="C41" s="15">
        <f>SUM(C40)</f>
        <v>4</v>
      </c>
      <c r="D41" s="39">
        <f>C41*100/4</f>
        <v>100</v>
      </c>
      <c r="E41" s="31">
        <f>SUM(E40)</f>
        <v>285000</v>
      </c>
      <c r="F41" s="36">
        <f>E41*100/285000</f>
        <v>100</v>
      </c>
      <c r="G41" s="15"/>
    </row>
    <row r="42" spans="1:7" s="33" customFormat="1" x14ac:dyDescent="0.3">
      <c r="A42" s="200" t="s">
        <v>8</v>
      </c>
      <c r="B42" s="200"/>
      <c r="C42" s="15">
        <f>C12+C22+C28+C33+C38+C41</f>
        <v>110</v>
      </c>
      <c r="D42" s="41">
        <f>C42*100/110</f>
        <v>100</v>
      </c>
      <c r="E42" s="14">
        <f>E12+E22+E28+E33+E38+E41</f>
        <v>56111900</v>
      </c>
      <c r="F42" s="38">
        <f>E42*100/56111900</f>
        <v>100</v>
      </c>
      <c r="G42" s="15"/>
    </row>
  </sheetData>
  <mergeCells count="42">
    <mergeCell ref="A14:B14"/>
    <mergeCell ref="A12:B12"/>
    <mergeCell ref="A13:G13"/>
    <mergeCell ref="A5:B6"/>
    <mergeCell ref="D5:D6"/>
    <mergeCell ref="F5:F6"/>
    <mergeCell ref="A11:B11"/>
    <mergeCell ref="A7:G7"/>
    <mergeCell ref="A8:B8"/>
    <mergeCell ref="A9:B9"/>
    <mergeCell ref="A10:B10"/>
    <mergeCell ref="A1:F1"/>
    <mergeCell ref="A2:F2"/>
    <mergeCell ref="A3:F3"/>
    <mergeCell ref="A4:G4"/>
    <mergeCell ref="G5:G6"/>
    <mergeCell ref="A42:B42"/>
    <mergeCell ref="A26:B26"/>
    <mergeCell ref="A27:B27"/>
    <mergeCell ref="A28:B28"/>
    <mergeCell ref="A30:B30"/>
    <mergeCell ref="A31:B31"/>
    <mergeCell ref="A33:B33"/>
    <mergeCell ref="A39:G39"/>
    <mergeCell ref="A38:B38"/>
    <mergeCell ref="A40:B40"/>
    <mergeCell ref="A41:B41"/>
    <mergeCell ref="A15:B15"/>
    <mergeCell ref="A36:B36"/>
    <mergeCell ref="A37:B37"/>
    <mergeCell ref="A21:B21"/>
    <mergeCell ref="A20:B20"/>
    <mergeCell ref="A35:B35"/>
    <mergeCell ref="A32:B32"/>
    <mergeCell ref="A34:G34"/>
    <mergeCell ref="A29:G29"/>
    <mergeCell ref="A25:G25"/>
    <mergeCell ref="A16:B16"/>
    <mergeCell ref="A17:B17"/>
    <mergeCell ref="A22:B22"/>
    <mergeCell ref="A18:B18"/>
    <mergeCell ref="A19:B19"/>
  </mergeCells>
  <pageMargins left="0.70866141732283472" right="0.70866141732283472" top="0.74803149606299213" bottom="0.74803149606299213" header="0.31496062992125984" footer="0.31496062992125984"/>
  <pageSetup paperSize="9" firstPageNumber="2" orientation="landscape" useFirstPageNumber="1" r:id="rId1"/>
  <headerFooter>
    <oddFooter>&amp;C&amp;"TH SarabunIT๙,ธรรมดา"&amp;14&amp;P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zoomScale="70" zoomScaleNormal="70" workbookViewId="0">
      <selection activeCell="A3" sqref="A3:R3"/>
    </sheetView>
  </sheetViews>
  <sheetFormatPr defaultRowHeight="18.75" x14ac:dyDescent="0.3"/>
  <cols>
    <col min="1" max="1" width="6.25" style="4" customWidth="1"/>
    <col min="2" max="2" width="21.625" style="4"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ht="20.25" customHeight="1"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56</v>
      </c>
      <c r="B3" s="223"/>
      <c r="C3" s="223"/>
      <c r="D3" s="223"/>
      <c r="E3" s="223"/>
      <c r="F3" s="223"/>
      <c r="G3" s="223"/>
      <c r="H3" s="223"/>
      <c r="I3" s="223"/>
      <c r="J3" s="223"/>
      <c r="K3" s="223"/>
      <c r="L3" s="223"/>
      <c r="M3" s="223"/>
      <c r="N3" s="223"/>
      <c r="O3" s="223"/>
      <c r="P3" s="223"/>
      <c r="Q3" s="223"/>
      <c r="R3" s="223"/>
    </row>
    <row r="5" spans="1:18" x14ac:dyDescent="0.3">
      <c r="A5" s="211" t="s">
        <v>32</v>
      </c>
      <c r="B5" s="211"/>
      <c r="C5" s="211"/>
      <c r="D5" s="211"/>
      <c r="E5" s="211"/>
      <c r="F5" s="211"/>
      <c r="G5" s="211"/>
      <c r="H5" s="211"/>
      <c r="I5" s="211"/>
      <c r="J5" s="211"/>
      <c r="K5" s="211"/>
      <c r="L5" s="211"/>
      <c r="M5" s="211"/>
      <c r="N5" s="211"/>
    </row>
    <row r="6" spans="1:18" ht="19.5" thickBot="1" x14ac:dyDescent="0.35">
      <c r="A6" s="211" t="s">
        <v>134</v>
      </c>
      <c r="B6" s="211"/>
      <c r="C6" s="211"/>
      <c r="D6" s="211"/>
      <c r="E6" s="211"/>
      <c r="F6" s="211"/>
      <c r="G6" s="211"/>
      <c r="H6" s="211"/>
      <c r="I6" s="211"/>
      <c r="J6" s="211"/>
      <c r="K6" s="211"/>
      <c r="L6" s="211"/>
      <c r="M6" s="211"/>
      <c r="N6" s="211"/>
    </row>
    <row r="7" spans="1:18" ht="18.75" customHeight="1" thickBot="1" x14ac:dyDescent="0.35">
      <c r="A7" s="205" t="s">
        <v>37</v>
      </c>
      <c r="B7" s="205" t="s">
        <v>13</v>
      </c>
      <c r="C7" s="205" t="s">
        <v>14</v>
      </c>
      <c r="D7" s="14" t="s">
        <v>4</v>
      </c>
      <c r="E7" s="15" t="s">
        <v>16</v>
      </c>
      <c r="F7" s="205" t="s">
        <v>6</v>
      </c>
      <c r="G7" s="216" t="s">
        <v>396</v>
      </c>
      <c r="H7" s="217"/>
      <c r="I7" s="217"/>
      <c r="J7" s="217"/>
      <c r="K7" s="217"/>
      <c r="L7" s="217"/>
      <c r="M7" s="217"/>
      <c r="N7" s="217"/>
      <c r="O7" s="217"/>
      <c r="P7" s="217"/>
      <c r="Q7" s="217"/>
      <c r="R7" s="218"/>
    </row>
    <row r="8" spans="1:18" ht="18.75" customHeight="1" thickBot="1" x14ac:dyDescent="0.35">
      <c r="A8" s="205"/>
      <c r="B8" s="205"/>
      <c r="C8" s="205"/>
      <c r="D8" s="14" t="s">
        <v>15</v>
      </c>
      <c r="E8" s="15" t="s">
        <v>17</v>
      </c>
      <c r="F8" s="205"/>
      <c r="G8" s="219" t="s">
        <v>397</v>
      </c>
      <c r="H8" s="220"/>
      <c r="I8" s="221"/>
      <c r="J8" s="216" t="s">
        <v>398</v>
      </c>
      <c r="K8" s="217"/>
      <c r="L8" s="217"/>
      <c r="M8" s="217"/>
      <c r="N8" s="217"/>
      <c r="O8" s="217"/>
      <c r="P8" s="217"/>
      <c r="Q8" s="217"/>
      <c r="R8" s="218"/>
    </row>
    <row r="9" spans="1:18" ht="30.75" customHeight="1" x14ac:dyDescent="0.3">
      <c r="A9" s="205"/>
      <c r="B9" s="205"/>
      <c r="C9" s="205"/>
      <c r="D9" s="14"/>
      <c r="E9" s="16"/>
      <c r="F9" s="205"/>
      <c r="G9" s="17" t="s">
        <v>18</v>
      </c>
      <c r="H9" s="17" t="s">
        <v>19</v>
      </c>
      <c r="I9" s="17" t="s">
        <v>20</v>
      </c>
      <c r="J9" s="17" t="s">
        <v>21</v>
      </c>
      <c r="K9" s="17" t="s">
        <v>22</v>
      </c>
      <c r="L9" s="17" t="s">
        <v>23</v>
      </c>
      <c r="M9" s="17" t="s">
        <v>24</v>
      </c>
      <c r="N9" s="17" t="s">
        <v>25</v>
      </c>
      <c r="O9" s="17" t="s">
        <v>26</v>
      </c>
      <c r="P9" s="17" t="s">
        <v>27</v>
      </c>
      <c r="Q9" s="17" t="s">
        <v>28</v>
      </c>
      <c r="R9" s="17" t="s">
        <v>29</v>
      </c>
    </row>
    <row r="10" spans="1:18" s="3" customFormat="1" ht="105" x14ac:dyDescent="0.2">
      <c r="A10" s="61">
        <v>1</v>
      </c>
      <c r="B10" s="2" t="s">
        <v>167</v>
      </c>
      <c r="C10" s="99" t="s">
        <v>311</v>
      </c>
      <c r="D10" s="98">
        <v>150000</v>
      </c>
      <c r="E10" s="88" t="s">
        <v>312</v>
      </c>
      <c r="F10" s="90" t="s">
        <v>313</v>
      </c>
      <c r="G10" s="97"/>
      <c r="H10" s="97"/>
      <c r="I10" s="97"/>
      <c r="J10" s="97"/>
      <c r="K10" s="97"/>
      <c r="L10" s="97"/>
      <c r="M10" s="97"/>
      <c r="N10" s="97"/>
      <c r="O10" s="97"/>
      <c r="P10" s="97"/>
      <c r="Q10" s="97"/>
      <c r="R10" s="97"/>
    </row>
    <row r="11" spans="1:18" s="3" customFormat="1" ht="150" x14ac:dyDescent="0.3">
      <c r="A11" s="61">
        <v>2</v>
      </c>
      <c r="B11" s="2" t="s">
        <v>168</v>
      </c>
      <c r="C11" s="99" t="s">
        <v>314</v>
      </c>
      <c r="D11" s="89">
        <v>30000</v>
      </c>
      <c r="E11" s="88" t="s">
        <v>315</v>
      </c>
      <c r="F11" s="90" t="s">
        <v>313</v>
      </c>
      <c r="G11" s="91"/>
      <c r="H11" s="91"/>
      <c r="I11" s="91"/>
      <c r="J11" s="91"/>
      <c r="K11" s="91"/>
      <c r="L11" s="91"/>
      <c r="M11" s="91"/>
      <c r="N11" s="91"/>
      <c r="O11" s="91"/>
      <c r="P11" s="91"/>
      <c r="Q11" s="91"/>
      <c r="R11" s="91"/>
    </row>
    <row r="12" spans="1:18" s="3" customFormat="1" ht="150" x14ac:dyDescent="0.3">
      <c r="A12" s="61">
        <v>3</v>
      </c>
      <c r="B12" s="2" t="s">
        <v>169</v>
      </c>
      <c r="C12" s="99" t="s">
        <v>316</v>
      </c>
      <c r="D12" s="89">
        <v>50000</v>
      </c>
      <c r="E12" s="88" t="s">
        <v>317</v>
      </c>
      <c r="F12" s="90" t="s">
        <v>313</v>
      </c>
      <c r="G12" s="91"/>
      <c r="H12" s="91"/>
      <c r="I12" s="91"/>
      <c r="J12" s="91"/>
      <c r="K12" s="91"/>
      <c r="L12" s="91"/>
      <c r="M12" s="91"/>
      <c r="N12" s="91"/>
      <c r="O12" s="91"/>
      <c r="P12" s="91"/>
      <c r="Q12" s="91"/>
      <c r="R12" s="91"/>
    </row>
    <row r="13" spans="1:18" s="58" customFormat="1" x14ac:dyDescent="0.2">
      <c r="A13" s="209" t="s">
        <v>310</v>
      </c>
      <c r="B13" s="210"/>
      <c r="C13" s="210"/>
      <c r="D13" s="112">
        <f>SUM(D10:D12)</f>
        <v>230000</v>
      </c>
      <c r="E13" s="113"/>
      <c r="F13" s="113" t="s">
        <v>262</v>
      </c>
      <c r="G13" s="113"/>
      <c r="H13" s="113"/>
      <c r="I13" s="113"/>
      <c r="J13" s="113"/>
      <c r="K13" s="113"/>
      <c r="L13" s="113"/>
      <c r="M13" s="113"/>
      <c r="N13" s="113"/>
      <c r="O13" s="113"/>
      <c r="P13" s="113"/>
      <c r="Q13" s="113"/>
      <c r="R13" s="114"/>
    </row>
    <row r="14" spans="1:18" s="3" customFormat="1" x14ac:dyDescent="0.2">
      <c r="D14" s="13"/>
    </row>
    <row r="15" spans="1:18" s="3" customFormat="1" x14ac:dyDescent="0.2">
      <c r="D15" s="13"/>
    </row>
  </sheetData>
  <mergeCells count="14">
    <mergeCell ref="A13:C13"/>
    <mergeCell ref="A6:N6"/>
    <mergeCell ref="A7:A9"/>
    <mergeCell ref="B7:B9"/>
    <mergeCell ref="C7:C9"/>
    <mergeCell ref="F7:F9"/>
    <mergeCell ref="G7:R7"/>
    <mergeCell ref="G8:I8"/>
    <mergeCell ref="J8:R8"/>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35" orientation="landscape" useFirstPageNumber="1" r:id="rId1"/>
  <headerFooter>
    <oddFooter>&amp;C&amp;"TH SarabunIT๙,ธรรมดา"&amp;14&amp;P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D13" zoomScale="80" zoomScaleNormal="80" workbookViewId="0">
      <selection activeCell="F13" sqref="F13"/>
    </sheetView>
  </sheetViews>
  <sheetFormatPr defaultRowHeight="18.75" x14ac:dyDescent="0.3"/>
  <cols>
    <col min="1" max="1" width="6.25" style="4" customWidth="1"/>
    <col min="2" max="2" width="21.625" style="4" customWidth="1"/>
    <col min="3" max="3" width="16.25" style="4" customWidth="1"/>
    <col min="4" max="4" width="11.875" style="13"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ht="20.25" customHeight="1"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56</v>
      </c>
      <c r="B3" s="223"/>
      <c r="C3" s="223"/>
      <c r="D3" s="223"/>
      <c r="E3" s="223"/>
      <c r="F3" s="223"/>
      <c r="G3" s="223"/>
      <c r="H3" s="223"/>
      <c r="I3" s="223"/>
      <c r="J3" s="223"/>
      <c r="K3" s="223"/>
      <c r="L3" s="223"/>
      <c r="M3" s="223"/>
      <c r="N3" s="223"/>
      <c r="O3" s="223"/>
      <c r="P3" s="223"/>
      <c r="Q3" s="223"/>
      <c r="R3" s="223"/>
    </row>
    <row r="5" spans="1:18" x14ac:dyDescent="0.3">
      <c r="A5" s="211" t="s">
        <v>32</v>
      </c>
      <c r="B5" s="211"/>
      <c r="C5" s="211"/>
      <c r="D5" s="211"/>
      <c r="E5" s="211"/>
      <c r="F5" s="211"/>
      <c r="G5" s="211"/>
      <c r="H5" s="211"/>
      <c r="I5" s="211"/>
      <c r="J5" s="211"/>
      <c r="K5" s="211"/>
      <c r="L5" s="211"/>
      <c r="M5" s="211"/>
      <c r="N5" s="211"/>
    </row>
    <row r="6" spans="1:18" ht="19.5" thickBot="1" x14ac:dyDescent="0.35">
      <c r="A6" s="211" t="s">
        <v>135</v>
      </c>
      <c r="B6" s="211"/>
      <c r="C6" s="211"/>
      <c r="D6" s="211"/>
      <c r="E6" s="211"/>
      <c r="F6" s="211"/>
      <c r="G6" s="211"/>
      <c r="H6" s="211"/>
      <c r="I6" s="211"/>
      <c r="J6" s="211"/>
      <c r="K6" s="211"/>
      <c r="L6" s="211"/>
      <c r="M6" s="211"/>
      <c r="N6" s="211"/>
    </row>
    <row r="7" spans="1:18" ht="18.75" customHeight="1" thickBot="1" x14ac:dyDescent="0.35">
      <c r="A7" s="205" t="s">
        <v>37</v>
      </c>
      <c r="B7" s="205" t="s">
        <v>13</v>
      </c>
      <c r="C7" s="205" t="s">
        <v>14</v>
      </c>
      <c r="D7" s="20" t="s">
        <v>4</v>
      </c>
      <c r="E7" s="15" t="s">
        <v>16</v>
      </c>
      <c r="F7" s="205" t="s">
        <v>6</v>
      </c>
      <c r="G7" s="216" t="s">
        <v>396</v>
      </c>
      <c r="H7" s="217"/>
      <c r="I7" s="217"/>
      <c r="J7" s="217"/>
      <c r="K7" s="217"/>
      <c r="L7" s="217"/>
      <c r="M7" s="217"/>
      <c r="N7" s="217"/>
      <c r="O7" s="217"/>
      <c r="P7" s="217"/>
      <c r="Q7" s="217"/>
      <c r="R7" s="218"/>
    </row>
    <row r="8" spans="1:18" ht="18.75" customHeight="1" thickBot="1" x14ac:dyDescent="0.35">
      <c r="A8" s="205"/>
      <c r="B8" s="205"/>
      <c r="C8" s="205"/>
      <c r="D8" s="20" t="s">
        <v>15</v>
      </c>
      <c r="E8" s="15" t="s">
        <v>17</v>
      </c>
      <c r="F8" s="205"/>
      <c r="G8" s="219" t="s">
        <v>397</v>
      </c>
      <c r="H8" s="220"/>
      <c r="I8" s="221"/>
      <c r="J8" s="216" t="s">
        <v>398</v>
      </c>
      <c r="K8" s="217"/>
      <c r="L8" s="217"/>
      <c r="M8" s="217"/>
      <c r="N8" s="217"/>
      <c r="O8" s="217"/>
      <c r="P8" s="217"/>
      <c r="Q8" s="217"/>
      <c r="R8" s="218"/>
    </row>
    <row r="9" spans="1:18" ht="29.25" customHeight="1" x14ac:dyDescent="0.3">
      <c r="A9" s="205"/>
      <c r="B9" s="205"/>
      <c r="C9" s="205"/>
      <c r="D9" s="20"/>
      <c r="E9" s="16"/>
      <c r="F9" s="205"/>
      <c r="G9" s="17" t="s">
        <v>18</v>
      </c>
      <c r="H9" s="17" t="s">
        <v>19</v>
      </c>
      <c r="I9" s="17" t="s">
        <v>20</v>
      </c>
      <c r="J9" s="17" t="s">
        <v>21</v>
      </c>
      <c r="K9" s="17" t="s">
        <v>22</v>
      </c>
      <c r="L9" s="17" t="s">
        <v>23</v>
      </c>
      <c r="M9" s="17" t="s">
        <v>24</v>
      </c>
      <c r="N9" s="17" t="s">
        <v>25</v>
      </c>
      <c r="O9" s="17" t="s">
        <v>26</v>
      </c>
      <c r="P9" s="17" t="s">
        <v>27</v>
      </c>
      <c r="Q9" s="17" t="s">
        <v>28</v>
      </c>
      <c r="R9" s="17" t="s">
        <v>29</v>
      </c>
    </row>
    <row r="10" spans="1:18" ht="93.75" x14ac:dyDescent="0.3">
      <c r="A10" s="61">
        <v>1</v>
      </c>
      <c r="B10" s="2" t="s">
        <v>175</v>
      </c>
      <c r="C10" s="99" t="s">
        <v>318</v>
      </c>
      <c r="D10" s="89">
        <v>97500</v>
      </c>
      <c r="E10" s="90" t="s">
        <v>212</v>
      </c>
      <c r="F10" s="90" t="s">
        <v>319</v>
      </c>
      <c r="G10" s="91"/>
      <c r="H10" s="91"/>
      <c r="I10" s="91"/>
      <c r="J10" s="91"/>
      <c r="K10" s="91"/>
      <c r="L10" s="91"/>
      <c r="M10" s="91"/>
      <c r="N10" s="91"/>
      <c r="O10" s="91"/>
      <c r="P10" s="91"/>
      <c r="Q10" s="91"/>
      <c r="R10" s="91"/>
    </row>
    <row r="11" spans="1:18" ht="112.5" x14ac:dyDescent="0.3">
      <c r="A11" s="61">
        <v>2</v>
      </c>
      <c r="B11" s="2" t="s">
        <v>176</v>
      </c>
      <c r="C11" s="99" t="s">
        <v>320</v>
      </c>
      <c r="D11" s="89">
        <v>130000</v>
      </c>
      <c r="E11" s="88" t="s">
        <v>321</v>
      </c>
      <c r="F11" s="90" t="s">
        <v>313</v>
      </c>
      <c r="G11" s="91"/>
      <c r="H11" s="91"/>
      <c r="I11" s="91"/>
      <c r="J11" s="91"/>
      <c r="K11" s="91"/>
      <c r="L11" s="91"/>
      <c r="M11" s="91"/>
      <c r="N11" s="91"/>
      <c r="O11" s="91"/>
      <c r="P11" s="91"/>
      <c r="Q11" s="91"/>
      <c r="R11" s="91"/>
    </row>
    <row r="12" spans="1:18" ht="93.75" x14ac:dyDescent="0.3">
      <c r="A12" s="61">
        <v>3</v>
      </c>
      <c r="B12" s="2" t="s">
        <v>177</v>
      </c>
      <c r="C12" s="99" t="s">
        <v>322</v>
      </c>
      <c r="D12" s="89">
        <v>30000</v>
      </c>
      <c r="E12" s="88" t="s">
        <v>323</v>
      </c>
      <c r="F12" s="90" t="s">
        <v>319</v>
      </c>
      <c r="G12" s="91"/>
      <c r="H12" s="91"/>
      <c r="I12" s="91"/>
      <c r="J12" s="91"/>
      <c r="K12" s="91"/>
      <c r="L12" s="91"/>
      <c r="M12" s="91"/>
      <c r="N12" s="91"/>
      <c r="O12" s="91"/>
      <c r="P12" s="91"/>
      <c r="Q12" s="91"/>
      <c r="R12" s="91"/>
    </row>
    <row r="13" spans="1:18" ht="150" x14ac:dyDescent="0.3">
      <c r="A13" s="61">
        <v>4</v>
      </c>
      <c r="B13" s="2" t="s">
        <v>178</v>
      </c>
      <c r="C13" s="99" t="s">
        <v>324</v>
      </c>
      <c r="D13" s="89">
        <v>20000</v>
      </c>
      <c r="E13" s="88" t="s">
        <v>325</v>
      </c>
      <c r="F13" s="90" t="s">
        <v>313</v>
      </c>
      <c r="G13" s="88"/>
      <c r="H13" s="88"/>
      <c r="I13" s="88"/>
      <c r="J13" s="88"/>
      <c r="K13" s="88"/>
      <c r="L13" s="88"/>
      <c r="M13" s="88"/>
      <c r="N13" s="88"/>
      <c r="O13" s="88"/>
      <c r="P13" s="88"/>
      <c r="Q13" s="88"/>
      <c r="R13" s="88"/>
    </row>
    <row r="14" spans="1:18" s="55" customFormat="1" x14ac:dyDescent="0.3">
      <c r="A14" s="233" t="s">
        <v>326</v>
      </c>
      <c r="B14" s="232"/>
      <c r="C14" s="232"/>
      <c r="D14" s="112">
        <f>SUM(D10:D13)</f>
        <v>277500</v>
      </c>
      <c r="E14" s="85"/>
      <c r="F14" s="85" t="s">
        <v>262</v>
      </c>
      <c r="G14" s="85"/>
      <c r="H14" s="85"/>
      <c r="I14" s="85"/>
      <c r="J14" s="85"/>
      <c r="K14" s="85"/>
      <c r="L14" s="85"/>
      <c r="M14" s="85"/>
      <c r="N14" s="85"/>
      <c r="O14" s="85"/>
      <c r="P14" s="85"/>
      <c r="Q14" s="85"/>
      <c r="R14" s="87"/>
    </row>
  </sheetData>
  <mergeCells count="14">
    <mergeCell ref="A14:C14"/>
    <mergeCell ref="A6:N6"/>
    <mergeCell ref="A7:A9"/>
    <mergeCell ref="B7:B9"/>
    <mergeCell ref="C7:C9"/>
    <mergeCell ref="F7:F9"/>
    <mergeCell ref="G7:R7"/>
    <mergeCell ref="G8:I8"/>
    <mergeCell ref="J8:R8"/>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37" orientation="landscape" useFirstPageNumber="1" r:id="rId1"/>
  <headerFooter>
    <oddFooter>&amp;C&amp;"TH SarabunIT๙,ธรรมดา"&amp;14&amp;P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tabSelected="1" zoomScale="70" zoomScaleNormal="70" workbookViewId="0">
      <selection activeCell="F21" sqref="F21"/>
    </sheetView>
  </sheetViews>
  <sheetFormatPr defaultRowHeight="18.75" x14ac:dyDescent="0.3"/>
  <cols>
    <col min="1" max="1" width="6.25" style="4" customWidth="1"/>
    <col min="2" max="2" width="21.625" style="3" customWidth="1"/>
    <col min="3" max="3" width="16.25" style="4" customWidth="1"/>
    <col min="4" max="4" width="11.875" style="13" customWidth="1"/>
    <col min="5" max="5" width="12.125" style="177" customWidth="1"/>
    <col min="6" max="6" width="11.375" style="177"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ht="20.25" customHeight="1"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56</v>
      </c>
      <c r="B3" s="223"/>
      <c r="C3" s="223"/>
      <c r="D3" s="223"/>
      <c r="E3" s="223"/>
      <c r="F3" s="223"/>
      <c r="G3" s="223"/>
      <c r="H3" s="223"/>
      <c r="I3" s="223"/>
      <c r="J3" s="223"/>
      <c r="K3" s="223"/>
      <c r="L3" s="223"/>
      <c r="M3" s="223"/>
      <c r="N3" s="223"/>
      <c r="O3" s="223"/>
      <c r="P3" s="223"/>
      <c r="Q3" s="223"/>
      <c r="R3" s="223"/>
    </row>
    <row r="5" spans="1:18" x14ac:dyDescent="0.3">
      <c r="A5" s="211" t="s">
        <v>32</v>
      </c>
      <c r="B5" s="211"/>
      <c r="C5" s="211"/>
      <c r="D5" s="211"/>
      <c r="E5" s="211"/>
      <c r="F5" s="211"/>
      <c r="G5" s="211"/>
      <c r="H5" s="211"/>
      <c r="I5" s="211"/>
      <c r="J5" s="211"/>
      <c r="K5" s="211"/>
      <c r="L5" s="211"/>
      <c r="M5" s="211"/>
      <c r="N5" s="211"/>
    </row>
    <row r="6" spans="1:18" ht="19.5" thickBot="1" x14ac:dyDescent="0.35">
      <c r="A6" s="211" t="s">
        <v>136</v>
      </c>
      <c r="B6" s="211"/>
      <c r="C6" s="211"/>
      <c r="D6" s="211"/>
      <c r="E6" s="211"/>
      <c r="F6" s="211"/>
      <c r="G6" s="211"/>
      <c r="H6" s="211"/>
      <c r="I6" s="211"/>
      <c r="J6" s="211"/>
      <c r="K6" s="211"/>
      <c r="L6" s="211"/>
      <c r="M6" s="211"/>
      <c r="N6" s="211"/>
    </row>
    <row r="7" spans="1:18" ht="18.75" customHeight="1" thickBot="1" x14ac:dyDescent="0.35">
      <c r="A7" s="205" t="s">
        <v>37</v>
      </c>
      <c r="B7" s="237" t="s">
        <v>13</v>
      </c>
      <c r="C7" s="205" t="s">
        <v>14</v>
      </c>
      <c r="D7" s="20" t="s">
        <v>4</v>
      </c>
      <c r="E7" s="143" t="s">
        <v>16</v>
      </c>
      <c r="F7" s="205" t="s">
        <v>6</v>
      </c>
      <c r="G7" s="216" t="s">
        <v>396</v>
      </c>
      <c r="H7" s="217"/>
      <c r="I7" s="217"/>
      <c r="J7" s="217"/>
      <c r="K7" s="217"/>
      <c r="L7" s="217"/>
      <c r="M7" s="217"/>
      <c r="N7" s="217"/>
      <c r="O7" s="217"/>
      <c r="P7" s="217"/>
      <c r="Q7" s="217"/>
      <c r="R7" s="218"/>
    </row>
    <row r="8" spans="1:18" ht="18.75" customHeight="1" thickBot="1" x14ac:dyDescent="0.35">
      <c r="A8" s="205"/>
      <c r="B8" s="238"/>
      <c r="C8" s="205"/>
      <c r="D8" s="20" t="s">
        <v>15</v>
      </c>
      <c r="E8" s="143" t="s">
        <v>17</v>
      </c>
      <c r="F8" s="205"/>
      <c r="G8" s="219" t="s">
        <v>397</v>
      </c>
      <c r="H8" s="220"/>
      <c r="I8" s="221"/>
      <c r="J8" s="216" t="s">
        <v>398</v>
      </c>
      <c r="K8" s="217"/>
      <c r="L8" s="217"/>
      <c r="M8" s="217"/>
      <c r="N8" s="217"/>
      <c r="O8" s="217"/>
      <c r="P8" s="217"/>
      <c r="Q8" s="217"/>
      <c r="R8" s="218"/>
    </row>
    <row r="9" spans="1:18" ht="23.25" customHeight="1" x14ac:dyDescent="0.3">
      <c r="A9" s="205"/>
      <c r="B9" s="239"/>
      <c r="C9" s="205"/>
      <c r="D9" s="20"/>
      <c r="E9" s="26"/>
      <c r="F9" s="205"/>
      <c r="G9" s="17" t="s">
        <v>18</v>
      </c>
      <c r="H9" s="17" t="s">
        <v>19</v>
      </c>
      <c r="I9" s="17" t="s">
        <v>20</v>
      </c>
      <c r="J9" s="17" t="s">
        <v>21</v>
      </c>
      <c r="K9" s="17" t="s">
        <v>22</v>
      </c>
      <c r="L9" s="17" t="s">
        <v>23</v>
      </c>
      <c r="M9" s="17" t="s">
        <v>24</v>
      </c>
      <c r="N9" s="17" t="s">
        <v>25</v>
      </c>
      <c r="O9" s="17" t="s">
        <v>26</v>
      </c>
      <c r="P9" s="17" t="s">
        <v>27</v>
      </c>
      <c r="Q9" s="17" t="s">
        <v>28</v>
      </c>
      <c r="R9" s="17" t="s">
        <v>29</v>
      </c>
    </row>
    <row r="10" spans="1:18" ht="189" x14ac:dyDescent="0.3">
      <c r="A10" s="61">
        <v>1</v>
      </c>
      <c r="B10" s="2" t="s">
        <v>182</v>
      </c>
      <c r="C10" s="92" t="s">
        <v>327</v>
      </c>
      <c r="D10" s="89">
        <v>250000</v>
      </c>
      <c r="E10" s="90" t="s">
        <v>284</v>
      </c>
      <c r="F10" s="90" t="s">
        <v>280</v>
      </c>
      <c r="G10" s="107"/>
      <c r="H10" s="107"/>
      <c r="I10" s="107"/>
      <c r="J10" s="107"/>
      <c r="K10" s="107"/>
      <c r="L10" s="107"/>
      <c r="M10" s="107"/>
      <c r="N10" s="107"/>
      <c r="O10" s="107"/>
      <c r="P10" s="107"/>
      <c r="Q10" s="107"/>
      <c r="R10" s="107"/>
    </row>
    <row r="11" spans="1:18" ht="112.5" x14ac:dyDescent="0.3">
      <c r="A11" s="61">
        <v>2</v>
      </c>
      <c r="B11" s="2" t="s">
        <v>186</v>
      </c>
      <c r="C11" s="88" t="s">
        <v>328</v>
      </c>
      <c r="D11" s="89">
        <v>20000</v>
      </c>
      <c r="E11" s="90" t="s">
        <v>329</v>
      </c>
      <c r="F11" s="90" t="s">
        <v>280</v>
      </c>
      <c r="G11" s="91"/>
      <c r="H11" s="91"/>
      <c r="I11" s="91"/>
      <c r="J11" s="91"/>
      <c r="K11" s="91"/>
      <c r="L11" s="91"/>
      <c r="M11" s="91"/>
      <c r="N11" s="91"/>
      <c r="O11" s="91"/>
      <c r="P11" s="91"/>
      <c r="Q11" s="91"/>
      <c r="R11" s="91"/>
    </row>
    <row r="12" spans="1:18" ht="75" x14ac:dyDescent="0.3">
      <c r="A12" s="61">
        <v>3</v>
      </c>
      <c r="B12" s="2" t="s">
        <v>187</v>
      </c>
      <c r="C12" s="88" t="s">
        <v>330</v>
      </c>
      <c r="D12" s="89">
        <v>90000</v>
      </c>
      <c r="E12" s="90" t="s">
        <v>267</v>
      </c>
      <c r="F12" s="90" t="s">
        <v>280</v>
      </c>
      <c r="G12" s="91"/>
      <c r="H12" s="91"/>
      <c r="I12" s="91"/>
      <c r="J12" s="91"/>
      <c r="K12" s="91"/>
      <c r="L12" s="91"/>
      <c r="M12" s="91"/>
      <c r="N12" s="91"/>
      <c r="O12" s="91"/>
      <c r="P12" s="91"/>
      <c r="Q12" s="91"/>
      <c r="R12" s="91"/>
    </row>
    <row r="13" spans="1:18" ht="56.25" x14ac:dyDescent="0.3">
      <c r="A13" s="61">
        <v>4</v>
      </c>
      <c r="B13" s="2" t="s">
        <v>188</v>
      </c>
      <c r="C13" s="88" t="s">
        <v>331</v>
      </c>
      <c r="D13" s="89">
        <v>100000</v>
      </c>
      <c r="E13" s="90" t="s">
        <v>332</v>
      </c>
      <c r="F13" s="90" t="s">
        <v>280</v>
      </c>
      <c r="G13" s="91"/>
      <c r="H13" s="91"/>
      <c r="I13" s="91"/>
      <c r="J13" s="91"/>
      <c r="K13" s="91"/>
      <c r="L13" s="91"/>
      <c r="M13" s="91"/>
      <c r="N13" s="91"/>
      <c r="O13" s="91"/>
      <c r="P13" s="91"/>
      <c r="Q13" s="91"/>
      <c r="R13" s="91"/>
    </row>
    <row r="14" spans="1:18" ht="75" x14ac:dyDescent="0.3">
      <c r="A14" s="61">
        <v>5</v>
      </c>
      <c r="B14" s="2" t="s">
        <v>189</v>
      </c>
      <c r="C14" s="88" t="s">
        <v>333</v>
      </c>
      <c r="D14" s="89">
        <v>100000</v>
      </c>
      <c r="E14" s="90" t="s">
        <v>273</v>
      </c>
      <c r="F14" s="90" t="s">
        <v>280</v>
      </c>
      <c r="G14" s="91"/>
      <c r="H14" s="91"/>
      <c r="I14" s="91"/>
      <c r="J14" s="91"/>
      <c r="K14" s="91"/>
      <c r="L14" s="91"/>
      <c r="M14" s="91"/>
      <c r="N14" s="91"/>
      <c r="O14" s="91"/>
      <c r="P14" s="91"/>
      <c r="Q14" s="91"/>
      <c r="R14" s="91"/>
    </row>
    <row r="15" spans="1:18" ht="56.25" x14ac:dyDescent="0.3">
      <c r="A15" s="61">
        <v>6</v>
      </c>
      <c r="B15" s="2" t="s">
        <v>190</v>
      </c>
      <c r="C15" s="88" t="s">
        <v>334</v>
      </c>
      <c r="D15" s="89">
        <v>5000</v>
      </c>
      <c r="E15" s="90" t="s">
        <v>277</v>
      </c>
      <c r="F15" s="90" t="s">
        <v>280</v>
      </c>
      <c r="G15" s="91"/>
      <c r="H15" s="91"/>
      <c r="I15" s="91"/>
      <c r="J15" s="91"/>
      <c r="K15" s="91"/>
      <c r="L15" s="91"/>
      <c r="M15" s="91"/>
      <c r="N15" s="91"/>
      <c r="O15" s="91"/>
      <c r="P15" s="91"/>
      <c r="Q15" s="91"/>
      <c r="R15" s="91"/>
    </row>
    <row r="16" spans="1:18" ht="56.25" x14ac:dyDescent="0.3">
      <c r="A16" s="61">
        <v>7</v>
      </c>
      <c r="B16" s="2" t="s">
        <v>191</v>
      </c>
      <c r="C16" s="88" t="s">
        <v>338</v>
      </c>
      <c r="D16" s="89">
        <v>25000</v>
      </c>
      <c r="E16" s="90" t="s">
        <v>277</v>
      </c>
      <c r="F16" s="90" t="s">
        <v>280</v>
      </c>
      <c r="G16" s="91"/>
      <c r="H16" s="91"/>
      <c r="I16" s="91"/>
      <c r="J16" s="91"/>
      <c r="K16" s="91"/>
      <c r="L16" s="91"/>
      <c r="M16" s="91"/>
      <c r="N16" s="91"/>
      <c r="O16" s="91"/>
      <c r="P16" s="91"/>
      <c r="Q16" s="91"/>
      <c r="R16" s="91"/>
    </row>
    <row r="17" spans="1:18" ht="56.25" x14ac:dyDescent="0.3">
      <c r="A17" s="61">
        <v>8</v>
      </c>
      <c r="B17" s="2" t="s">
        <v>192</v>
      </c>
      <c r="C17" s="88" t="s">
        <v>337</v>
      </c>
      <c r="D17" s="89">
        <v>15000</v>
      </c>
      <c r="E17" s="94" t="s">
        <v>277</v>
      </c>
      <c r="F17" s="90" t="s">
        <v>280</v>
      </c>
      <c r="G17" s="107"/>
      <c r="H17" s="107"/>
      <c r="I17" s="107"/>
      <c r="J17" s="107"/>
      <c r="K17" s="107"/>
      <c r="L17" s="107"/>
      <c r="M17" s="107"/>
      <c r="N17" s="107"/>
      <c r="O17" s="107"/>
      <c r="P17" s="107"/>
      <c r="Q17" s="107"/>
      <c r="R17" s="107"/>
    </row>
    <row r="18" spans="1:18" ht="56.25" x14ac:dyDescent="0.3">
      <c r="A18" s="61">
        <v>9</v>
      </c>
      <c r="B18" s="2" t="s">
        <v>193</v>
      </c>
      <c r="C18" s="88" t="s">
        <v>339</v>
      </c>
      <c r="D18" s="89">
        <v>7000</v>
      </c>
      <c r="E18" s="90" t="s">
        <v>277</v>
      </c>
      <c r="F18" s="90" t="s">
        <v>280</v>
      </c>
      <c r="G18" s="91"/>
      <c r="H18" s="91"/>
      <c r="I18" s="91"/>
      <c r="J18" s="91"/>
      <c r="K18" s="91"/>
      <c r="L18" s="91"/>
      <c r="M18" s="91"/>
      <c r="N18" s="91"/>
      <c r="O18" s="91"/>
      <c r="P18" s="91"/>
      <c r="Q18" s="91"/>
      <c r="R18" s="91"/>
    </row>
    <row r="19" spans="1:18" ht="93.75" x14ac:dyDescent="0.3">
      <c r="A19" s="61">
        <v>10</v>
      </c>
      <c r="B19" s="2" t="s">
        <v>194</v>
      </c>
      <c r="C19" s="88" t="s">
        <v>340</v>
      </c>
      <c r="D19" s="89">
        <v>30000</v>
      </c>
      <c r="E19" s="90" t="s">
        <v>341</v>
      </c>
      <c r="F19" s="90" t="s">
        <v>280</v>
      </c>
      <c r="G19" s="91"/>
      <c r="H19" s="91"/>
      <c r="I19" s="91"/>
      <c r="J19" s="91"/>
      <c r="K19" s="91"/>
      <c r="L19" s="91"/>
      <c r="M19" s="91"/>
      <c r="N19" s="91"/>
      <c r="O19" s="91"/>
      <c r="P19" s="91"/>
      <c r="Q19" s="91"/>
      <c r="R19" s="91"/>
    </row>
    <row r="20" spans="1:18" ht="56.25" x14ac:dyDescent="0.3">
      <c r="A20" s="61">
        <v>11</v>
      </c>
      <c r="B20" s="2" t="s">
        <v>195</v>
      </c>
      <c r="C20" s="88" t="s">
        <v>342</v>
      </c>
      <c r="D20" s="89">
        <v>20000</v>
      </c>
      <c r="E20" s="90" t="s">
        <v>329</v>
      </c>
      <c r="F20" s="90" t="s">
        <v>280</v>
      </c>
      <c r="G20" s="91"/>
      <c r="H20" s="91"/>
      <c r="I20" s="91"/>
      <c r="J20" s="91"/>
      <c r="K20" s="91"/>
      <c r="L20" s="91"/>
      <c r="M20" s="91"/>
      <c r="N20" s="91"/>
      <c r="O20" s="91"/>
      <c r="P20" s="91"/>
      <c r="Q20" s="91"/>
      <c r="R20" s="91"/>
    </row>
    <row r="21" spans="1:18" ht="168.75" x14ac:dyDescent="0.3">
      <c r="A21" s="61">
        <v>12</v>
      </c>
      <c r="B21" s="2" t="s">
        <v>196</v>
      </c>
      <c r="C21" s="88" t="s">
        <v>336</v>
      </c>
      <c r="D21" s="89">
        <v>100000</v>
      </c>
      <c r="E21" s="90" t="s">
        <v>335</v>
      </c>
      <c r="F21" s="90" t="s">
        <v>280</v>
      </c>
      <c r="G21" s="91"/>
      <c r="H21" s="91"/>
      <c r="I21" s="91"/>
      <c r="J21" s="91"/>
      <c r="K21" s="91"/>
      <c r="L21" s="91"/>
      <c r="M21" s="91"/>
      <c r="N21" s="91"/>
      <c r="O21" s="91"/>
      <c r="P21" s="91"/>
      <c r="Q21" s="91"/>
      <c r="R21" s="91"/>
    </row>
    <row r="22" spans="1:18" x14ac:dyDescent="0.3">
      <c r="A22" s="235" t="s">
        <v>343</v>
      </c>
      <c r="B22" s="236"/>
      <c r="C22" s="236"/>
      <c r="D22" s="105">
        <f>SUM(D10:D21)</f>
        <v>762000</v>
      </c>
      <c r="E22" s="145"/>
      <c r="F22" s="145" t="s">
        <v>262</v>
      </c>
      <c r="G22" s="81"/>
      <c r="H22" s="81"/>
      <c r="I22" s="81"/>
      <c r="J22" s="81"/>
      <c r="K22" s="81"/>
      <c r="L22" s="81"/>
      <c r="M22" s="81"/>
      <c r="N22" s="81"/>
      <c r="O22" s="81"/>
      <c r="P22" s="81"/>
      <c r="Q22" s="81"/>
      <c r="R22" s="82"/>
    </row>
  </sheetData>
  <mergeCells count="14">
    <mergeCell ref="A22:C22"/>
    <mergeCell ref="A6:N6"/>
    <mergeCell ref="A7:A9"/>
    <mergeCell ref="B7:B9"/>
    <mergeCell ref="C7:C9"/>
    <mergeCell ref="F7:F9"/>
    <mergeCell ref="G7:R7"/>
    <mergeCell ref="G8:I8"/>
    <mergeCell ref="J8:R8"/>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39" orientation="landscape" useFirstPageNumber="1" r:id="rId1"/>
  <headerFooter>
    <oddFooter>&amp;C&amp;"TH SarabunIT๙,ธรรมดา"&amp;14&amp;P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zoomScale="70" zoomScaleNormal="70" workbookViewId="0">
      <selection activeCell="F12" sqref="F12"/>
    </sheetView>
  </sheetViews>
  <sheetFormatPr defaultRowHeight="18.75" x14ac:dyDescent="0.3"/>
  <cols>
    <col min="1" max="1" width="6.25" style="4" customWidth="1"/>
    <col min="2" max="2" width="21.625" style="4" customWidth="1"/>
    <col min="3" max="3" width="16.25" style="4" customWidth="1"/>
    <col min="4" max="4" width="11.875" style="13"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ht="20.25" customHeight="1"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56</v>
      </c>
      <c r="B3" s="223"/>
      <c r="C3" s="223"/>
      <c r="D3" s="223"/>
      <c r="E3" s="223"/>
      <c r="F3" s="223"/>
      <c r="G3" s="223"/>
      <c r="H3" s="223"/>
      <c r="I3" s="223"/>
      <c r="J3" s="223"/>
      <c r="K3" s="223"/>
      <c r="L3" s="223"/>
      <c r="M3" s="223"/>
      <c r="N3" s="223"/>
      <c r="O3" s="223"/>
      <c r="P3" s="223"/>
      <c r="Q3" s="223"/>
      <c r="R3" s="223"/>
    </row>
    <row r="5" spans="1:18" x14ac:dyDescent="0.3">
      <c r="A5" s="211" t="s">
        <v>32</v>
      </c>
      <c r="B5" s="211"/>
      <c r="C5" s="211"/>
      <c r="D5" s="211"/>
      <c r="E5" s="211"/>
      <c r="F5" s="211"/>
      <c r="G5" s="211"/>
      <c r="H5" s="211"/>
      <c r="I5" s="211"/>
      <c r="J5" s="211"/>
      <c r="K5" s="211"/>
      <c r="L5" s="211"/>
      <c r="M5" s="211"/>
      <c r="N5" s="211"/>
    </row>
    <row r="6" spans="1:18" ht="19.5" thickBot="1" x14ac:dyDescent="0.35">
      <c r="A6" s="211" t="s">
        <v>137</v>
      </c>
      <c r="B6" s="211"/>
      <c r="C6" s="211"/>
      <c r="D6" s="211"/>
      <c r="E6" s="211"/>
      <c r="F6" s="211"/>
      <c r="G6" s="211"/>
      <c r="H6" s="211"/>
      <c r="I6" s="211"/>
      <c r="J6" s="211"/>
      <c r="K6" s="211"/>
      <c r="L6" s="211"/>
      <c r="M6" s="211"/>
      <c r="N6" s="211"/>
    </row>
    <row r="7" spans="1:18" ht="18.75" customHeight="1" thickBot="1" x14ac:dyDescent="0.35">
      <c r="A7" s="205" t="s">
        <v>37</v>
      </c>
      <c r="B7" s="205" t="s">
        <v>13</v>
      </c>
      <c r="C7" s="205" t="s">
        <v>14</v>
      </c>
      <c r="D7" s="20" t="s">
        <v>4</v>
      </c>
      <c r="E7" s="15" t="s">
        <v>16</v>
      </c>
      <c r="F7" s="205" t="s">
        <v>6</v>
      </c>
      <c r="G7" s="216" t="s">
        <v>396</v>
      </c>
      <c r="H7" s="217"/>
      <c r="I7" s="217"/>
      <c r="J7" s="217"/>
      <c r="K7" s="217"/>
      <c r="L7" s="217"/>
      <c r="M7" s="217"/>
      <c r="N7" s="217"/>
      <c r="O7" s="217"/>
      <c r="P7" s="217"/>
      <c r="Q7" s="217"/>
      <c r="R7" s="218"/>
    </row>
    <row r="8" spans="1:18" ht="18.75" customHeight="1" thickBot="1" x14ac:dyDescent="0.35">
      <c r="A8" s="205"/>
      <c r="B8" s="205"/>
      <c r="C8" s="205"/>
      <c r="D8" s="20" t="s">
        <v>15</v>
      </c>
      <c r="E8" s="15" t="s">
        <v>17</v>
      </c>
      <c r="F8" s="205"/>
      <c r="G8" s="219" t="s">
        <v>397</v>
      </c>
      <c r="H8" s="220"/>
      <c r="I8" s="221"/>
      <c r="J8" s="216" t="s">
        <v>398</v>
      </c>
      <c r="K8" s="217"/>
      <c r="L8" s="217"/>
      <c r="M8" s="217"/>
      <c r="N8" s="217"/>
      <c r="O8" s="217"/>
      <c r="P8" s="217"/>
      <c r="Q8" s="217"/>
      <c r="R8" s="218"/>
    </row>
    <row r="9" spans="1:18" ht="26.25" customHeight="1" x14ac:dyDescent="0.3">
      <c r="A9" s="205"/>
      <c r="B9" s="205"/>
      <c r="C9" s="205"/>
      <c r="D9" s="20"/>
      <c r="E9" s="16"/>
      <c r="F9" s="205"/>
      <c r="G9" s="17" t="s">
        <v>18</v>
      </c>
      <c r="H9" s="17" t="s">
        <v>19</v>
      </c>
      <c r="I9" s="17" t="s">
        <v>20</v>
      </c>
      <c r="J9" s="17" t="s">
        <v>21</v>
      </c>
      <c r="K9" s="17" t="s">
        <v>22</v>
      </c>
      <c r="L9" s="17" t="s">
        <v>23</v>
      </c>
      <c r="M9" s="17" t="s">
        <v>24</v>
      </c>
      <c r="N9" s="17" t="s">
        <v>25</v>
      </c>
      <c r="O9" s="17" t="s">
        <v>26</v>
      </c>
      <c r="P9" s="17" t="s">
        <v>27</v>
      </c>
      <c r="Q9" s="17" t="s">
        <v>28</v>
      </c>
      <c r="R9" s="17" t="s">
        <v>29</v>
      </c>
    </row>
    <row r="10" spans="1:18" ht="112.5" x14ac:dyDescent="0.3">
      <c r="A10" s="61">
        <v>1</v>
      </c>
      <c r="B10" s="46" t="s">
        <v>198</v>
      </c>
      <c r="C10" s="88" t="s">
        <v>348</v>
      </c>
      <c r="D10" s="89">
        <v>102000</v>
      </c>
      <c r="E10" s="88" t="s">
        <v>349</v>
      </c>
      <c r="F10" s="90" t="s">
        <v>313</v>
      </c>
      <c r="G10" s="91"/>
      <c r="H10" s="91"/>
      <c r="I10" s="91"/>
      <c r="J10" s="91"/>
      <c r="K10" s="91"/>
      <c r="L10" s="91"/>
      <c r="M10" s="91"/>
      <c r="N10" s="91"/>
      <c r="O10" s="91"/>
      <c r="P10" s="91"/>
      <c r="Q10" s="91"/>
      <c r="R10" s="91"/>
    </row>
    <row r="11" spans="1:18" ht="112.5" x14ac:dyDescent="0.3">
      <c r="A11" s="61">
        <v>2</v>
      </c>
      <c r="B11" s="46" t="s">
        <v>199</v>
      </c>
      <c r="C11" s="88" t="s">
        <v>346</v>
      </c>
      <c r="D11" s="89">
        <v>2736000</v>
      </c>
      <c r="E11" s="88" t="s">
        <v>347</v>
      </c>
      <c r="F11" s="90" t="s">
        <v>313</v>
      </c>
      <c r="G11" s="91"/>
      <c r="H11" s="91"/>
      <c r="I11" s="91"/>
      <c r="J11" s="91"/>
      <c r="K11" s="91"/>
      <c r="L11" s="91"/>
      <c r="M11" s="91"/>
      <c r="N11" s="91"/>
      <c r="O11" s="91"/>
      <c r="P11" s="91"/>
      <c r="Q11" s="91"/>
      <c r="R11" s="91"/>
    </row>
    <row r="12" spans="1:18" ht="93.75" x14ac:dyDescent="0.3">
      <c r="A12" s="61">
        <v>3</v>
      </c>
      <c r="B12" s="46" t="s">
        <v>200</v>
      </c>
      <c r="C12" s="88" t="s">
        <v>344</v>
      </c>
      <c r="D12" s="89">
        <v>14090200</v>
      </c>
      <c r="E12" s="88" t="s">
        <v>345</v>
      </c>
      <c r="F12" s="90" t="s">
        <v>313</v>
      </c>
      <c r="G12" s="91"/>
      <c r="H12" s="91"/>
      <c r="I12" s="91"/>
      <c r="J12" s="91"/>
      <c r="K12" s="91"/>
      <c r="L12" s="91"/>
      <c r="M12" s="91"/>
      <c r="N12" s="91"/>
      <c r="O12" s="91"/>
      <c r="P12" s="91"/>
      <c r="Q12" s="91"/>
      <c r="R12" s="91"/>
    </row>
    <row r="13" spans="1:18" x14ac:dyDescent="0.3">
      <c r="A13" s="235" t="s">
        <v>350</v>
      </c>
      <c r="B13" s="236"/>
      <c r="C13" s="236"/>
      <c r="D13" s="105">
        <f>SUM(D10:D12)</f>
        <v>16928200</v>
      </c>
      <c r="E13" s="81"/>
      <c r="F13" s="81" t="s">
        <v>262</v>
      </c>
      <c r="G13" s="81"/>
      <c r="H13" s="81"/>
      <c r="I13" s="81"/>
      <c r="J13" s="81"/>
      <c r="K13" s="81"/>
      <c r="L13" s="81"/>
      <c r="M13" s="81"/>
      <c r="N13" s="81"/>
      <c r="O13" s="81"/>
      <c r="P13" s="81"/>
      <c r="Q13" s="81"/>
      <c r="R13" s="82"/>
    </row>
  </sheetData>
  <mergeCells count="14">
    <mergeCell ref="A13:C13"/>
    <mergeCell ref="A6:N6"/>
    <mergeCell ref="A7:A9"/>
    <mergeCell ref="B7:B9"/>
    <mergeCell ref="C7:C9"/>
    <mergeCell ref="F7:F9"/>
    <mergeCell ref="G7:R7"/>
    <mergeCell ref="G8:I8"/>
    <mergeCell ref="J8:R8"/>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42" orientation="landscape" useFirstPageNumber="1" r:id="rId1"/>
  <headerFooter>
    <oddFooter>&amp;C&amp;"TH SarabunIT๙,ธรรมดา"&amp;14&amp;P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zoomScale="60" zoomScaleNormal="60" workbookViewId="0">
      <selection activeCell="D11" sqref="D11"/>
    </sheetView>
  </sheetViews>
  <sheetFormatPr defaultRowHeight="18.75" x14ac:dyDescent="0.3"/>
  <cols>
    <col min="1" max="1" width="6.25" style="4" customWidth="1"/>
    <col min="2" max="2" width="21.625" style="4" customWidth="1"/>
    <col min="3" max="3" width="16.25" style="4" customWidth="1"/>
    <col min="4" max="4" width="11.875" style="13"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33</v>
      </c>
      <c r="B5" s="211"/>
      <c r="C5" s="211"/>
      <c r="D5" s="211"/>
      <c r="E5" s="211"/>
      <c r="F5" s="211"/>
      <c r="G5" s="211"/>
      <c r="H5" s="211"/>
      <c r="I5" s="211"/>
      <c r="J5" s="211"/>
      <c r="K5" s="211"/>
      <c r="L5" s="211"/>
      <c r="M5" s="211"/>
      <c r="N5" s="211"/>
    </row>
    <row r="6" spans="1:18" ht="19.5" thickBot="1" x14ac:dyDescent="0.35">
      <c r="A6" s="211" t="s">
        <v>44</v>
      </c>
      <c r="B6" s="211"/>
      <c r="C6" s="211"/>
      <c r="D6" s="211"/>
      <c r="E6" s="211"/>
      <c r="F6" s="211"/>
      <c r="G6" s="211"/>
      <c r="H6" s="211"/>
      <c r="I6" s="211"/>
      <c r="J6" s="211"/>
      <c r="K6" s="211"/>
      <c r="L6" s="211"/>
      <c r="M6" s="211"/>
      <c r="N6" s="211"/>
    </row>
    <row r="7" spans="1:18" ht="19.5" customHeight="1" thickBot="1" x14ac:dyDescent="0.35">
      <c r="A7" s="212" t="s">
        <v>37</v>
      </c>
      <c r="B7" s="212" t="s">
        <v>13</v>
      </c>
      <c r="C7" s="212" t="s">
        <v>14</v>
      </c>
      <c r="D7" s="21" t="s">
        <v>4</v>
      </c>
      <c r="E7" s="6" t="s">
        <v>16</v>
      </c>
      <c r="F7" s="240" t="s">
        <v>6</v>
      </c>
      <c r="G7" s="216" t="s">
        <v>396</v>
      </c>
      <c r="H7" s="217"/>
      <c r="I7" s="217"/>
      <c r="J7" s="217"/>
      <c r="K7" s="217"/>
      <c r="L7" s="217"/>
      <c r="M7" s="217"/>
      <c r="N7" s="217"/>
      <c r="O7" s="217"/>
      <c r="P7" s="217"/>
      <c r="Q7" s="217"/>
      <c r="R7" s="218"/>
    </row>
    <row r="8" spans="1:18" ht="19.5" customHeight="1" thickBot="1" x14ac:dyDescent="0.35">
      <c r="A8" s="213"/>
      <c r="B8" s="213"/>
      <c r="C8" s="213"/>
      <c r="D8" s="7" t="s">
        <v>15</v>
      </c>
      <c r="E8" s="8" t="s">
        <v>17</v>
      </c>
      <c r="F8" s="241"/>
      <c r="G8" s="219" t="s">
        <v>397</v>
      </c>
      <c r="H8" s="220"/>
      <c r="I8" s="221"/>
      <c r="J8" s="216" t="s">
        <v>398</v>
      </c>
      <c r="K8" s="217"/>
      <c r="L8" s="217"/>
      <c r="M8" s="217"/>
      <c r="N8" s="217"/>
      <c r="O8" s="217"/>
      <c r="P8" s="217"/>
      <c r="Q8" s="217"/>
      <c r="R8" s="218"/>
    </row>
    <row r="9" spans="1:18" ht="25.5" x14ac:dyDescent="0.3">
      <c r="A9" s="213"/>
      <c r="B9" s="213"/>
      <c r="C9" s="213"/>
      <c r="D9" s="7"/>
      <c r="E9" s="9"/>
      <c r="F9" s="241"/>
      <c r="G9" s="10" t="s">
        <v>18</v>
      </c>
      <c r="H9" s="10" t="s">
        <v>19</v>
      </c>
      <c r="I9" s="10" t="s">
        <v>20</v>
      </c>
      <c r="J9" s="10" t="s">
        <v>21</v>
      </c>
      <c r="K9" s="10" t="s">
        <v>22</v>
      </c>
      <c r="L9" s="10" t="s">
        <v>23</v>
      </c>
      <c r="M9" s="10" t="s">
        <v>24</v>
      </c>
      <c r="N9" s="10" t="s">
        <v>25</v>
      </c>
      <c r="O9" s="10" t="s">
        <v>26</v>
      </c>
      <c r="P9" s="10" t="s">
        <v>27</v>
      </c>
      <c r="Q9" s="10" t="s">
        <v>28</v>
      </c>
      <c r="R9" s="10" t="s">
        <v>29</v>
      </c>
    </row>
    <row r="10" spans="1:18" ht="152.25" customHeight="1" x14ac:dyDescent="0.3">
      <c r="A10" s="64">
        <v>1</v>
      </c>
      <c r="B10" s="2" t="s">
        <v>179</v>
      </c>
      <c r="C10" s="88" t="s">
        <v>352</v>
      </c>
      <c r="D10" s="89">
        <v>30000</v>
      </c>
      <c r="E10" s="88" t="s">
        <v>356</v>
      </c>
      <c r="F10" s="90" t="s">
        <v>353</v>
      </c>
      <c r="G10" s="91"/>
      <c r="H10" s="91"/>
      <c r="I10" s="91"/>
      <c r="J10" s="91"/>
      <c r="K10" s="91"/>
      <c r="L10" s="91"/>
      <c r="M10" s="91"/>
      <c r="N10" s="91"/>
      <c r="O10" s="91"/>
      <c r="P10" s="91"/>
      <c r="Q10" s="91"/>
      <c r="R10" s="91"/>
    </row>
    <row r="11" spans="1:18" ht="131.25" x14ac:dyDescent="0.3">
      <c r="A11" s="64">
        <v>2</v>
      </c>
      <c r="B11" s="2" t="s">
        <v>181</v>
      </c>
      <c r="C11" s="46" t="s">
        <v>354</v>
      </c>
      <c r="D11" s="11">
        <v>20000</v>
      </c>
      <c r="E11" s="158" t="s">
        <v>355</v>
      </c>
      <c r="F11" s="90" t="s">
        <v>353</v>
      </c>
      <c r="G11" s="46"/>
      <c r="H11" s="46"/>
      <c r="I11" s="46"/>
      <c r="J11" s="46"/>
      <c r="K11" s="46"/>
      <c r="L11" s="46"/>
      <c r="M11" s="46"/>
      <c r="N11" s="46"/>
      <c r="O11" s="46">
        <v>0</v>
      </c>
      <c r="P11" s="46"/>
      <c r="Q11" s="46"/>
      <c r="R11" s="46"/>
    </row>
    <row r="12" spans="1:18" x14ac:dyDescent="0.3">
      <c r="A12" s="235" t="s">
        <v>360</v>
      </c>
      <c r="B12" s="236"/>
      <c r="C12" s="236"/>
      <c r="D12" s="105">
        <f>SUM(D10:D11)</f>
        <v>50000</v>
      </c>
      <c r="E12" s="81"/>
      <c r="F12" s="81" t="s">
        <v>262</v>
      </c>
      <c r="G12" s="81"/>
      <c r="H12" s="81"/>
      <c r="I12" s="81"/>
      <c r="J12" s="81"/>
      <c r="K12" s="81"/>
      <c r="L12" s="81"/>
      <c r="M12" s="81"/>
      <c r="N12" s="81"/>
      <c r="O12" s="81"/>
      <c r="P12" s="81"/>
      <c r="Q12" s="81"/>
      <c r="R12" s="82"/>
    </row>
  </sheetData>
  <mergeCells count="14">
    <mergeCell ref="A6:N6"/>
    <mergeCell ref="A1:N1"/>
    <mergeCell ref="O1:R1"/>
    <mergeCell ref="A5:N5"/>
    <mergeCell ref="A2:R2"/>
    <mergeCell ref="A3:R3"/>
    <mergeCell ref="F7:F9"/>
    <mergeCell ref="G7:R7"/>
    <mergeCell ref="G8:I8"/>
    <mergeCell ref="J8:R8"/>
    <mergeCell ref="A12:C12"/>
    <mergeCell ref="A7:A9"/>
    <mergeCell ref="B7:B9"/>
    <mergeCell ref="C7:C9"/>
  </mergeCells>
  <pageMargins left="0.70866141732283472" right="0.70866141732283472" top="0.74803149606299213" bottom="0.74803149606299213" header="0.31496062992125984" footer="0.31496062992125984"/>
  <pageSetup paperSize="9" firstPageNumber="54" orientation="landscape" useFirstPageNumber="1" r:id="rId1"/>
  <headerFooter>
    <oddFooter>&amp;C&amp;"TH SarabunIT๙,ธรรมดา"&amp;14&amp;P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60" zoomScaleNormal="60" workbookViewId="0">
      <selection activeCell="C10" sqref="C10"/>
    </sheetView>
  </sheetViews>
  <sheetFormatPr defaultRowHeight="18.75" x14ac:dyDescent="0.3"/>
  <cols>
    <col min="1" max="1" width="6.25" style="4" customWidth="1"/>
    <col min="2" max="2" width="21.625" style="4" customWidth="1"/>
    <col min="3" max="3" width="16.25" style="4" customWidth="1"/>
    <col min="4" max="4" width="11.875" style="13"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33</v>
      </c>
      <c r="B5" s="211"/>
      <c r="C5" s="211"/>
      <c r="D5" s="211"/>
      <c r="E5" s="211"/>
      <c r="F5" s="211"/>
      <c r="G5" s="211"/>
      <c r="H5" s="211"/>
      <c r="I5" s="211"/>
      <c r="J5" s="211"/>
      <c r="K5" s="211"/>
      <c r="L5" s="211"/>
      <c r="M5" s="211"/>
      <c r="N5" s="211"/>
    </row>
    <row r="6" spans="1:18" ht="19.5" thickBot="1" x14ac:dyDescent="0.35">
      <c r="A6" s="211" t="s">
        <v>55</v>
      </c>
      <c r="B6" s="211"/>
      <c r="C6" s="211"/>
      <c r="D6" s="211"/>
      <c r="E6" s="211"/>
      <c r="F6" s="211"/>
      <c r="G6" s="211"/>
      <c r="H6" s="211"/>
      <c r="I6" s="211"/>
      <c r="J6" s="211"/>
      <c r="K6" s="211"/>
      <c r="L6" s="211"/>
      <c r="M6" s="211"/>
      <c r="N6" s="211"/>
    </row>
    <row r="7" spans="1:18" ht="19.5" customHeight="1" thickBot="1" x14ac:dyDescent="0.35">
      <c r="A7" s="212" t="s">
        <v>37</v>
      </c>
      <c r="B7" s="212" t="s">
        <v>13</v>
      </c>
      <c r="C7" s="212" t="s">
        <v>14</v>
      </c>
      <c r="D7" s="21" t="s">
        <v>4</v>
      </c>
      <c r="E7" s="6" t="s">
        <v>16</v>
      </c>
      <c r="F7" s="240" t="s">
        <v>6</v>
      </c>
      <c r="G7" s="216" t="s">
        <v>396</v>
      </c>
      <c r="H7" s="217"/>
      <c r="I7" s="217"/>
      <c r="J7" s="217"/>
      <c r="K7" s="217"/>
      <c r="L7" s="217"/>
      <c r="M7" s="217"/>
      <c r="N7" s="217"/>
      <c r="O7" s="217"/>
      <c r="P7" s="217"/>
      <c r="Q7" s="217"/>
      <c r="R7" s="218"/>
    </row>
    <row r="8" spans="1:18" ht="19.5" customHeight="1" thickBot="1" x14ac:dyDescent="0.35">
      <c r="A8" s="213"/>
      <c r="B8" s="213"/>
      <c r="C8" s="213"/>
      <c r="D8" s="7" t="s">
        <v>15</v>
      </c>
      <c r="E8" s="8" t="s">
        <v>17</v>
      </c>
      <c r="F8" s="241"/>
      <c r="G8" s="219" t="s">
        <v>397</v>
      </c>
      <c r="H8" s="220"/>
      <c r="I8" s="221"/>
      <c r="J8" s="216" t="s">
        <v>398</v>
      </c>
      <c r="K8" s="217"/>
      <c r="L8" s="217"/>
      <c r="M8" s="217"/>
      <c r="N8" s="217"/>
      <c r="O8" s="217"/>
      <c r="P8" s="217"/>
      <c r="Q8" s="217"/>
      <c r="R8" s="218"/>
    </row>
    <row r="9" spans="1:18" ht="25.5" x14ac:dyDescent="0.3">
      <c r="A9" s="213"/>
      <c r="B9" s="213"/>
      <c r="C9" s="213"/>
      <c r="D9" s="7"/>
      <c r="E9" s="9"/>
      <c r="F9" s="241"/>
      <c r="G9" s="10" t="s">
        <v>18</v>
      </c>
      <c r="H9" s="10" t="s">
        <v>19</v>
      </c>
      <c r="I9" s="10" t="s">
        <v>20</v>
      </c>
      <c r="J9" s="10" t="s">
        <v>21</v>
      </c>
      <c r="K9" s="10" t="s">
        <v>22</v>
      </c>
      <c r="L9" s="10" t="s">
        <v>23</v>
      </c>
      <c r="M9" s="10" t="s">
        <v>24</v>
      </c>
      <c r="N9" s="10" t="s">
        <v>25</v>
      </c>
      <c r="O9" s="10" t="s">
        <v>26</v>
      </c>
      <c r="P9" s="10" t="s">
        <v>27</v>
      </c>
      <c r="Q9" s="10" t="s">
        <v>28</v>
      </c>
      <c r="R9" s="10" t="s">
        <v>29</v>
      </c>
    </row>
    <row r="10" spans="1:18" ht="131.25" x14ac:dyDescent="0.3">
      <c r="A10" s="64">
        <v>1</v>
      </c>
      <c r="B10" s="2" t="s">
        <v>197</v>
      </c>
      <c r="C10" s="88" t="s">
        <v>357</v>
      </c>
      <c r="D10" s="89">
        <v>20000</v>
      </c>
      <c r="E10" s="88" t="s">
        <v>358</v>
      </c>
      <c r="F10" s="90" t="s">
        <v>313</v>
      </c>
      <c r="G10" s="88"/>
      <c r="H10" s="88"/>
      <c r="I10" s="88"/>
      <c r="J10" s="88"/>
      <c r="K10" s="88"/>
      <c r="L10" s="88"/>
      <c r="M10" s="88"/>
      <c r="N10" s="88"/>
      <c r="O10" s="88"/>
      <c r="P10" s="88"/>
      <c r="Q10" s="88"/>
      <c r="R10" s="88"/>
    </row>
    <row r="11" spans="1:18" x14ac:dyDescent="0.3">
      <c r="A11" s="235" t="s">
        <v>359</v>
      </c>
      <c r="B11" s="236"/>
      <c r="C11" s="236"/>
      <c r="D11" s="105">
        <f>SUM(D10)</f>
        <v>20000</v>
      </c>
      <c r="E11" s="81"/>
      <c r="F11" s="81" t="s">
        <v>262</v>
      </c>
      <c r="G11" s="81"/>
      <c r="H11" s="81"/>
      <c r="I11" s="81"/>
      <c r="J11" s="81"/>
      <c r="K11" s="81"/>
      <c r="L11" s="81"/>
      <c r="M11" s="81"/>
      <c r="N11" s="81"/>
      <c r="O11" s="81"/>
      <c r="P11" s="81"/>
      <c r="Q11" s="81"/>
      <c r="R11" s="82"/>
    </row>
  </sheetData>
  <mergeCells count="14">
    <mergeCell ref="A6:N6"/>
    <mergeCell ref="A1:N1"/>
    <mergeCell ref="O1:R1"/>
    <mergeCell ref="A2:R2"/>
    <mergeCell ref="A3:R3"/>
    <mergeCell ref="A5:N5"/>
    <mergeCell ref="F7:F9"/>
    <mergeCell ref="G7:R7"/>
    <mergeCell ref="G8:I8"/>
    <mergeCell ref="J8:R8"/>
    <mergeCell ref="A11:C11"/>
    <mergeCell ref="A7:A9"/>
    <mergeCell ref="B7:B9"/>
    <mergeCell ref="C7:C9"/>
  </mergeCells>
  <pageMargins left="0.70866141732283472" right="0.70866141732283472" top="0.74803149606299213" bottom="0.74803149606299213" header="0.31496062992125984" footer="0.31496062992125984"/>
  <pageSetup paperSize="9" firstPageNumber="55" orientation="landscape" useFirstPageNumber="1" r:id="rId1"/>
  <headerFooter>
    <oddFooter>&amp;C&amp;"TH SarabunIT๙,ธรรมดา"&amp;14&amp;P</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A13" zoomScale="60" zoomScaleNormal="60" workbookViewId="0">
      <selection activeCell="B15" sqref="B15"/>
    </sheetView>
  </sheetViews>
  <sheetFormatPr defaultRowHeight="25.5" customHeight="1" x14ac:dyDescent="0.2"/>
  <cols>
    <col min="1" max="1" width="5.5" style="3" customWidth="1"/>
    <col min="2" max="2" width="17.5" style="3" customWidth="1"/>
    <col min="3" max="3" width="20.75" style="3" customWidth="1"/>
    <col min="4" max="4" width="11.375" style="13" customWidth="1"/>
    <col min="5" max="5" width="12.125" style="3" customWidth="1"/>
    <col min="6" max="6" width="11.375" style="3" customWidth="1"/>
    <col min="7" max="7" width="3.5" style="3" customWidth="1"/>
    <col min="8" max="8" width="3.75" style="3" customWidth="1"/>
    <col min="9" max="10" width="3.625" style="3" customWidth="1"/>
    <col min="11" max="11" width="3.5" style="3" customWidth="1"/>
    <col min="12" max="12" width="3.75" style="3" customWidth="1"/>
    <col min="13" max="13" width="3.5" style="3" customWidth="1"/>
    <col min="14" max="18" width="3.625" style="3" customWidth="1"/>
    <col min="19" max="16384" width="9" style="3"/>
  </cols>
  <sheetData>
    <row r="1" spans="1:18" ht="25.5" customHeight="1" x14ac:dyDescent="0.2">
      <c r="A1" s="247" t="s">
        <v>30</v>
      </c>
      <c r="B1" s="247"/>
      <c r="C1" s="247"/>
      <c r="D1" s="247"/>
      <c r="E1" s="247"/>
      <c r="F1" s="247"/>
      <c r="G1" s="247"/>
      <c r="H1" s="247"/>
      <c r="I1" s="247"/>
      <c r="J1" s="247"/>
      <c r="K1" s="247"/>
      <c r="L1" s="247"/>
      <c r="M1" s="247"/>
      <c r="N1" s="248"/>
      <c r="O1" s="249" t="s">
        <v>65</v>
      </c>
      <c r="P1" s="249"/>
      <c r="Q1" s="249"/>
      <c r="R1" s="249"/>
    </row>
    <row r="2" spans="1:18" ht="25.5" customHeight="1" x14ac:dyDescent="0.2">
      <c r="A2" s="247" t="s">
        <v>130</v>
      </c>
      <c r="B2" s="247"/>
      <c r="C2" s="247"/>
      <c r="D2" s="247"/>
      <c r="E2" s="247"/>
      <c r="F2" s="247"/>
      <c r="G2" s="247"/>
      <c r="H2" s="247"/>
      <c r="I2" s="247"/>
      <c r="J2" s="247"/>
      <c r="K2" s="247"/>
      <c r="L2" s="247"/>
      <c r="M2" s="247"/>
      <c r="N2" s="247"/>
      <c r="O2" s="247"/>
      <c r="P2" s="247"/>
      <c r="Q2" s="247"/>
      <c r="R2" s="247"/>
    </row>
    <row r="3" spans="1:18" ht="25.5" customHeight="1" x14ac:dyDescent="0.2">
      <c r="A3" s="247" t="s">
        <v>53</v>
      </c>
      <c r="B3" s="247"/>
      <c r="C3" s="247"/>
      <c r="D3" s="247"/>
      <c r="E3" s="247"/>
      <c r="F3" s="247"/>
      <c r="G3" s="247"/>
      <c r="H3" s="247"/>
      <c r="I3" s="247"/>
      <c r="J3" s="247"/>
      <c r="K3" s="247"/>
      <c r="L3" s="247"/>
      <c r="M3" s="247"/>
      <c r="N3" s="247"/>
      <c r="O3" s="247"/>
      <c r="P3" s="247"/>
      <c r="Q3" s="247"/>
      <c r="R3" s="247"/>
    </row>
    <row r="5" spans="1:18" ht="25.5" customHeight="1" x14ac:dyDescent="0.2">
      <c r="A5" s="246" t="s">
        <v>34</v>
      </c>
      <c r="B5" s="246"/>
      <c r="C5" s="246"/>
      <c r="D5" s="246"/>
      <c r="E5" s="246"/>
      <c r="F5" s="246"/>
      <c r="G5" s="246"/>
      <c r="H5" s="246"/>
      <c r="I5" s="246"/>
      <c r="J5" s="246"/>
      <c r="K5" s="246"/>
      <c r="L5" s="246"/>
      <c r="M5" s="246"/>
      <c r="N5" s="246"/>
    </row>
    <row r="6" spans="1:18" ht="25.5" customHeight="1" thickBot="1" x14ac:dyDescent="0.25">
      <c r="A6" s="246" t="s">
        <v>45</v>
      </c>
      <c r="B6" s="246"/>
      <c r="C6" s="246"/>
      <c r="D6" s="246"/>
      <c r="E6" s="246"/>
      <c r="F6" s="246"/>
      <c r="G6" s="246"/>
      <c r="H6" s="246"/>
      <c r="I6" s="246"/>
      <c r="J6" s="246"/>
      <c r="K6" s="246"/>
      <c r="L6" s="246"/>
      <c r="M6" s="246"/>
      <c r="N6" s="246"/>
    </row>
    <row r="7" spans="1:18" ht="25.5" customHeight="1" thickBot="1" x14ac:dyDescent="0.25">
      <c r="A7" s="245" t="s">
        <v>37</v>
      </c>
      <c r="B7" s="245" t="s">
        <v>13</v>
      </c>
      <c r="C7" s="245" t="s">
        <v>14</v>
      </c>
      <c r="D7" s="20" t="s">
        <v>4</v>
      </c>
      <c r="E7" s="22" t="s">
        <v>16</v>
      </c>
      <c r="F7" s="242" t="s">
        <v>6</v>
      </c>
      <c r="G7" s="216" t="s">
        <v>396</v>
      </c>
      <c r="H7" s="217"/>
      <c r="I7" s="217"/>
      <c r="J7" s="217"/>
      <c r="K7" s="217"/>
      <c r="L7" s="217"/>
      <c r="M7" s="217"/>
      <c r="N7" s="217"/>
      <c r="O7" s="217"/>
      <c r="P7" s="217"/>
      <c r="Q7" s="217"/>
      <c r="R7" s="218"/>
    </row>
    <row r="8" spans="1:18" ht="25.5" customHeight="1" thickBot="1" x14ac:dyDescent="0.25">
      <c r="A8" s="245"/>
      <c r="B8" s="245"/>
      <c r="C8" s="245"/>
      <c r="D8" s="20" t="s">
        <v>15</v>
      </c>
      <c r="E8" s="22" t="s">
        <v>17</v>
      </c>
      <c r="F8" s="243"/>
      <c r="G8" s="219" t="s">
        <v>397</v>
      </c>
      <c r="H8" s="220"/>
      <c r="I8" s="221"/>
      <c r="J8" s="216" t="s">
        <v>398</v>
      </c>
      <c r="K8" s="217"/>
      <c r="L8" s="217"/>
      <c r="M8" s="217"/>
      <c r="N8" s="217"/>
      <c r="O8" s="217"/>
      <c r="P8" s="217"/>
      <c r="Q8" s="217"/>
      <c r="R8" s="218"/>
    </row>
    <row r="9" spans="1:18" ht="25.5" customHeight="1" x14ac:dyDescent="0.2">
      <c r="A9" s="245"/>
      <c r="B9" s="245"/>
      <c r="C9" s="245"/>
      <c r="D9" s="20"/>
      <c r="E9" s="2"/>
      <c r="F9" s="244"/>
      <c r="G9" s="23" t="s">
        <v>18</v>
      </c>
      <c r="H9" s="23" t="s">
        <v>19</v>
      </c>
      <c r="I9" s="23" t="s">
        <v>20</v>
      </c>
      <c r="J9" s="23" t="s">
        <v>21</v>
      </c>
      <c r="K9" s="23" t="s">
        <v>22</v>
      </c>
      <c r="L9" s="23" t="s">
        <v>23</v>
      </c>
      <c r="M9" s="23" t="s">
        <v>24</v>
      </c>
      <c r="N9" s="23" t="s">
        <v>25</v>
      </c>
      <c r="O9" s="23" t="s">
        <v>26</v>
      </c>
      <c r="P9" s="23" t="s">
        <v>27</v>
      </c>
      <c r="Q9" s="23" t="s">
        <v>28</v>
      </c>
      <c r="R9" s="23" t="s">
        <v>29</v>
      </c>
    </row>
    <row r="10" spans="1:18" ht="75" x14ac:dyDescent="0.2">
      <c r="A10" s="147">
        <v>1</v>
      </c>
      <c r="B10" s="2" t="s">
        <v>100</v>
      </c>
      <c r="C10" s="88" t="s">
        <v>531</v>
      </c>
      <c r="D10" s="11">
        <v>25000</v>
      </c>
      <c r="E10" s="2" t="s">
        <v>209</v>
      </c>
      <c r="F10" s="2" t="s">
        <v>210</v>
      </c>
      <c r="G10" s="2"/>
      <c r="H10" s="2"/>
      <c r="I10" s="2"/>
      <c r="J10" s="2"/>
      <c r="K10" s="2"/>
      <c r="L10" s="2"/>
      <c r="M10" s="2"/>
      <c r="N10" s="2"/>
      <c r="O10" s="2"/>
      <c r="P10" s="2"/>
      <c r="Q10" s="2"/>
      <c r="R10" s="2"/>
    </row>
    <row r="11" spans="1:18" ht="75" x14ac:dyDescent="0.2">
      <c r="A11" s="147">
        <v>2</v>
      </c>
      <c r="B11" s="2" t="s">
        <v>101</v>
      </c>
      <c r="C11" s="88" t="s">
        <v>532</v>
      </c>
      <c r="D11" s="11">
        <v>200000</v>
      </c>
      <c r="E11" s="2" t="s">
        <v>209</v>
      </c>
      <c r="F11" s="2" t="s">
        <v>210</v>
      </c>
      <c r="G11" s="2"/>
      <c r="H11" s="2"/>
      <c r="I11" s="2"/>
      <c r="J11" s="2"/>
      <c r="K11" s="2"/>
      <c r="L11" s="2"/>
      <c r="M11" s="2"/>
      <c r="N11" s="2"/>
      <c r="O11" s="2"/>
      <c r="P11" s="2"/>
      <c r="Q11" s="2"/>
      <c r="R11" s="2"/>
    </row>
    <row r="12" spans="1:18" ht="75" x14ac:dyDescent="0.2">
      <c r="A12" s="147">
        <v>3</v>
      </c>
      <c r="B12" s="2" t="s">
        <v>102</v>
      </c>
      <c r="C12" s="88" t="s">
        <v>533</v>
      </c>
      <c r="D12" s="11">
        <v>25000</v>
      </c>
      <c r="E12" s="2" t="s">
        <v>209</v>
      </c>
      <c r="F12" s="2" t="s">
        <v>210</v>
      </c>
      <c r="G12" s="2"/>
      <c r="H12" s="2"/>
      <c r="I12" s="2"/>
      <c r="J12" s="2"/>
      <c r="K12" s="2"/>
      <c r="L12" s="2"/>
      <c r="M12" s="2"/>
      <c r="N12" s="2"/>
      <c r="O12" s="2"/>
      <c r="P12" s="2"/>
      <c r="Q12" s="2"/>
      <c r="R12" s="2"/>
    </row>
    <row r="13" spans="1:18" ht="75" x14ac:dyDescent="0.2">
      <c r="A13" s="147">
        <v>4</v>
      </c>
      <c r="B13" s="2" t="s">
        <v>104</v>
      </c>
      <c r="C13" s="88" t="s">
        <v>361</v>
      </c>
      <c r="D13" s="110">
        <v>35000</v>
      </c>
      <c r="E13" s="88" t="s">
        <v>312</v>
      </c>
      <c r="F13" s="90" t="s">
        <v>362</v>
      </c>
      <c r="G13" s="88"/>
      <c r="H13" s="88"/>
      <c r="I13" s="88"/>
      <c r="J13" s="88"/>
      <c r="K13" s="88"/>
      <c r="L13" s="88"/>
      <c r="M13" s="88"/>
      <c r="N13" s="88"/>
      <c r="O13" s="88"/>
      <c r="P13" s="88"/>
      <c r="Q13" s="88"/>
      <c r="R13" s="88"/>
    </row>
    <row r="14" spans="1:18" ht="93.75" x14ac:dyDescent="0.2">
      <c r="A14" s="147">
        <v>5</v>
      </c>
      <c r="B14" s="2" t="s">
        <v>534</v>
      </c>
      <c r="C14" s="88" t="s">
        <v>363</v>
      </c>
      <c r="D14" s="110">
        <v>20000</v>
      </c>
      <c r="E14" s="88" t="s">
        <v>312</v>
      </c>
      <c r="F14" s="90" t="s">
        <v>364</v>
      </c>
      <c r="G14" s="88"/>
      <c r="H14" s="88"/>
      <c r="I14" s="88"/>
      <c r="J14" s="88"/>
      <c r="K14" s="88"/>
      <c r="L14" s="88"/>
      <c r="M14" s="88"/>
      <c r="N14" s="88"/>
      <c r="O14" s="88"/>
      <c r="P14" s="88"/>
      <c r="Q14" s="88"/>
      <c r="R14" s="88"/>
    </row>
    <row r="15" spans="1:18" ht="112.5" x14ac:dyDescent="0.2">
      <c r="A15" s="147">
        <v>6</v>
      </c>
      <c r="B15" s="2" t="s">
        <v>118</v>
      </c>
      <c r="C15" s="88" t="s">
        <v>365</v>
      </c>
      <c r="D15" s="110">
        <v>70000</v>
      </c>
      <c r="E15" s="88" t="s">
        <v>366</v>
      </c>
      <c r="F15" s="111" t="s">
        <v>367</v>
      </c>
      <c r="G15" s="88"/>
      <c r="H15" s="88"/>
      <c r="I15" s="88"/>
      <c r="J15" s="88"/>
      <c r="K15" s="88"/>
      <c r="L15" s="88"/>
      <c r="M15" s="88"/>
      <c r="N15" s="88"/>
      <c r="O15" s="88"/>
      <c r="P15" s="88"/>
      <c r="Q15" s="88"/>
      <c r="R15" s="88"/>
    </row>
    <row r="16" spans="1:18" s="58" customFormat="1" ht="21" customHeight="1" x14ac:dyDescent="0.2">
      <c r="A16" s="209" t="s">
        <v>521</v>
      </c>
      <c r="B16" s="210"/>
      <c r="C16" s="210"/>
      <c r="D16" s="112">
        <f>SUM(D10:D15)</f>
        <v>375000</v>
      </c>
      <c r="E16" s="113"/>
      <c r="F16" s="113" t="s">
        <v>262</v>
      </c>
      <c r="G16" s="113"/>
      <c r="H16" s="113"/>
      <c r="I16" s="113"/>
      <c r="J16" s="113"/>
      <c r="K16" s="113"/>
      <c r="L16" s="113"/>
      <c r="M16" s="113"/>
      <c r="N16" s="113"/>
      <c r="O16" s="113"/>
      <c r="P16" s="113"/>
      <c r="Q16" s="113"/>
      <c r="R16" s="114"/>
    </row>
  </sheetData>
  <mergeCells count="14">
    <mergeCell ref="A6:N6"/>
    <mergeCell ref="A1:N1"/>
    <mergeCell ref="O1:R1"/>
    <mergeCell ref="A5:N5"/>
    <mergeCell ref="A2:R2"/>
    <mergeCell ref="A3:R3"/>
    <mergeCell ref="F7:F9"/>
    <mergeCell ref="G7:R7"/>
    <mergeCell ref="G8:I8"/>
    <mergeCell ref="J8:R8"/>
    <mergeCell ref="A16:C16"/>
    <mergeCell ref="A7:A9"/>
    <mergeCell ref="B7:B9"/>
    <mergeCell ref="C7:C9"/>
  </mergeCells>
  <pageMargins left="0.70866141732283472" right="0.70866141732283472" top="0.74803149606299213" bottom="0.74803149606299213" header="0.31496062992125984" footer="0.31496062992125984"/>
  <pageSetup paperSize="9" firstPageNumber="56" orientation="landscape" useFirstPageNumber="1" r:id="rId1"/>
  <headerFooter>
    <oddFooter>&amp;C&amp;"TH SarabunIT๙,ธรรมดา"&amp;14&amp;P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10" zoomScale="60" zoomScaleNormal="60" workbookViewId="0">
      <selection activeCell="F14" sqref="F14"/>
    </sheetView>
  </sheetViews>
  <sheetFormatPr defaultRowHeight="18.75" x14ac:dyDescent="0.2"/>
  <cols>
    <col min="1" max="1" width="6.25" style="3" customWidth="1"/>
    <col min="2" max="2" width="21.625" style="3" customWidth="1"/>
    <col min="3" max="3" width="16.25" style="3" customWidth="1"/>
    <col min="4" max="4" width="11.875" style="13" customWidth="1"/>
    <col min="5" max="5" width="12.125" style="3" customWidth="1"/>
    <col min="6" max="6" width="11.375" style="3" customWidth="1"/>
    <col min="7" max="7" width="3.5" style="3" customWidth="1"/>
    <col min="8" max="8" width="3.75" style="3" customWidth="1"/>
    <col min="9" max="10" width="3.625" style="3" customWidth="1"/>
    <col min="11" max="11" width="3.5" style="3" customWidth="1"/>
    <col min="12" max="12" width="3.75" style="3" customWidth="1"/>
    <col min="13" max="13" width="3.5" style="3" customWidth="1"/>
    <col min="14" max="18" width="3.625" style="3" customWidth="1"/>
    <col min="19" max="16384" width="9" style="3"/>
  </cols>
  <sheetData>
    <row r="1" spans="1:18" x14ac:dyDescent="0.2">
      <c r="A1" s="247" t="s">
        <v>30</v>
      </c>
      <c r="B1" s="247"/>
      <c r="C1" s="247"/>
      <c r="D1" s="247"/>
      <c r="E1" s="247"/>
      <c r="F1" s="247"/>
      <c r="G1" s="247"/>
      <c r="H1" s="247"/>
      <c r="I1" s="247"/>
      <c r="J1" s="247"/>
      <c r="K1" s="247"/>
      <c r="L1" s="247"/>
      <c r="M1" s="247"/>
      <c r="N1" s="248"/>
      <c r="O1" s="249" t="s">
        <v>65</v>
      </c>
      <c r="P1" s="249"/>
      <c r="Q1" s="249"/>
      <c r="R1" s="249"/>
    </row>
    <row r="2" spans="1:18" ht="20.25" customHeight="1" x14ac:dyDescent="0.2">
      <c r="A2" s="247" t="s">
        <v>130</v>
      </c>
      <c r="B2" s="247"/>
      <c r="C2" s="247"/>
      <c r="D2" s="247"/>
      <c r="E2" s="247"/>
      <c r="F2" s="247"/>
      <c r="G2" s="247"/>
      <c r="H2" s="247"/>
      <c r="I2" s="247"/>
      <c r="J2" s="247"/>
      <c r="K2" s="247"/>
      <c r="L2" s="247"/>
      <c r="M2" s="247"/>
      <c r="N2" s="247"/>
      <c r="O2" s="247"/>
      <c r="P2" s="247"/>
      <c r="Q2" s="247"/>
      <c r="R2" s="247"/>
    </row>
    <row r="3" spans="1:18" ht="20.25" customHeight="1" x14ac:dyDescent="0.2">
      <c r="A3" s="247" t="s">
        <v>53</v>
      </c>
      <c r="B3" s="247"/>
      <c r="C3" s="247"/>
      <c r="D3" s="247"/>
      <c r="E3" s="247"/>
      <c r="F3" s="247"/>
      <c r="G3" s="247"/>
      <c r="H3" s="247"/>
      <c r="I3" s="247"/>
      <c r="J3" s="247"/>
      <c r="K3" s="247"/>
      <c r="L3" s="247"/>
      <c r="M3" s="247"/>
      <c r="N3" s="247"/>
      <c r="O3" s="247"/>
      <c r="P3" s="247"/>
      <c r="Q3" s="247"/>
      <c r="R3" s="247"/>
    </row>
    <row r="5" spans="1:18" x14ac:dyDescent="0.2">
      <c r="A5" s="246" t="s">
        <v>34</v>
      </c>
      <c r="B5" s="246"/>
      <c r="C5" s="246"/>
      <c r="D5" s="246"/>
      <c r="E5" s="246"/>
      <c r="F5" s="246"/>
      <c r="G5" s="246"/>
      <c r="H5" s="246"/>
      <c r="I5" s="246"/>
      <c r="J5" s="246"/>
      <c r="K5" s="246"/>
      <c r="L5" s="246"/>
      <c r="M5" s="246"/>
      <c r="N5" s="246"/>
    </row>
    <row r="6" spans="1:18" ht="19.5" thickBot="1" x14ac:dyDescent="0.25">
      <c r="A6" s="246" t="s">
        <v>46</v>
      </c>
      <c r="B6" s="246"/>
      <c r="C6" s="246"/>
      <c r="D6" s="246"/>
      <c r="E6" s="246"/>
      <c r="F6" s="246"/>
      <c r="G6" s="246"/>
      <c r="H6" s="246"/>
      <c r="I6" s="246"/>
      <c r="J6" s="246"/>
      <c r="K6" s="246"/>
      <c r="L6" s="246"/>
      <c r="M6" s="246"/>
      <c r="N6" s="246"/>
    </row>
    <row r="7" spans="1:18" ht="27.75" customHeight="1" thickBot="1" x14ac:dyDescent="0.25">
      <c r="A7" s="205" t="s">
        <v>37</v>
      </c>
      <c r="B7" s="205" t="s">
        <v>13</v>
      </c>
      <c r="C7" s="245" t="s">
        <v>14</v>
      </c>
      <c r="D7" s="20" t="s">
        <v>4</v>
      </c>
      <c r="E7" s="22" t="s">
        <v>16</v>
      </c>
      <c r="F7" s="237" t="s">
        <v>6</v>
      </c>
      <c r="G7" s="216" t="s">
        <v>396</v>
      </c>
      <c r="H7" s="217"/>
      <c r="I7" s="217"/>
      <c r="J7" s="217"/>
      <c r="K7" s="217"/>
      <c r="L7" s="217"/>
      <c r="M7" s="217"/>
      <c r="N7" s="217"/>
      <c r="O7" s="217"/>
      <c r="P7" s="217"/>
      <c r="Q7" s="217"/>
      <c r="R7" s="218"/>
    </row>
    <row r="8" spans="1:18" ht="18.75" customHeight="1" thickBot="1" x14ac:dyDescent="0.25">
      <c r="A8" s="205"/>
      <c r="B8" s="205"/>
      <c r="C8" s="245"/>
      <c r="D8" s="20" t="s">
        <v>15</v>
      </c>
      <c r="E8" s="22" t="s">
        <v>17</v>
      </c>
      <c r="F8" s="238"/>
      <c r="G8" s="219" t="s">
        <v>397</v>
      </c>
      <c r="H8" s="220"/>
      <c r="I8" s="221"/>
      <c r="J8" s="216" t="s">
        <v>398</v>
      </c>
      <c r="K8" s="217"/>
      <c r="L8" s="217"/>
      <c r="M8" s="217"/>
      <c r="N8" s="217"/>
      <c r="O8" s="217"/>
      <c r="P8" s="217"/>
      <c r="Q8" s="217"/>
      <c r="R8" s="218"/>
    </row>
    <row r="9" spans="1:18" ht="25.5" x14ac:dyDescent="0.2">
      <c r="A9" s="205"/>
      <c r="B9" s="205"/>
      <c r="C9" s="245"/>
      <c r="D9" s="20"/>
      <c r="E9" s="2"/>
      <c r="F9" s="239"/>
      <c r="G9" s="23" t="s">
        <v>18</v>
      </c>
      <c r="H9" s="23" t="s">
        <v>19</v>
      </c>
      <c r="I9" s="23" t="s">
        <v>20</v>
      </c>
      <c r="J9" s="23" t="s">
        <v>21</v>
      </c>
      <c r="K9" s="23" t="s">
        <v>22</v>
      </c>
      <c r="L9" s="23" t="s">
        <v>23</v>
      </c>
      <c r="M9" s="23" t="s">
        <v>24</v>
      </c>
      <c r="N9" s="23" t="s">
        <v>25</v>
      </c>
      <c r="O9" s="23" t="s">
        <v>26</v>
      </c>
      <c r="P9" s="23" t="s">
        <v>27</v>
      </c>
      <c r="Q9" s="23" t="s">
        <v>28</v>
      </c>
      <c r="R9" s="23" t="s">
        <v>29</v>
      </c>
    </row>
    <row r="10" spans="1:18" ht="75" x14ac:dyDescent="0.2">
      <c r="A10" s="64">
        <v>1</v>
      </c>
      <c r="B10" s="2" t="s">
        <v>128</v>
      </c>
      <c r="C10" s="2" t="s">
        <v>369</v>
      </c>
      <c r="D10" s="11">
        <v>864000</v>
      </c>
      <c r="E10" s="88" t="s">
        <v>212</v>
      </c>
      <c r="F10" s="90" t="s">
        <v>370</v>
      </c>
      <c r="G10" s="88"/>
      <c r="H10" s="88"/>
      <c r="I10" s="88"/>
      <c r="J10" s="88"/>
      <c r="K10" s="88"/>
      <c r="L10" s="88"/>
      <c r="M10" s="88"/>
      <c r="N10" s="88"/>
      <c r="O10" s="88"/>
      <c r="P10" s="88"/>
      <c r="Q10" s="88"/>
      <c r="R10" s="88"/>
    </row>
    <row r="11" spans="1:18" ht="75" x14ac:dyDescent="0.2">
      <c r="A11" s="64">
        <v>2</v>
      </c>
      <c r="B11" s="2" t="s">
        <v>129</v>
      </c>
      <c r="C11" s="2" t="s">
        <v>368</v>
      </c>
      <c r="D11" s="11">
        <v>108000</v>
      </c>
      <c r="E11" s="88" t="s">
        <v>212</v>
      </c>
      <c r="F11" s="90" t="s">
        <v>370</v>
      </c>
      <c r="G11" s="88"/>
      <c r="H11" s="88"/>
      <c r="I11" s="88"/>
      <c r="J11" s="88"/>
      <c r="K11" s="88"/>
      <c r="L11" s="88"/>
      <c r="M11" s="88"/>
      <c r="N11" s="88"/>
      <c r="O11" s="88"/>
      <c r="P11" s="88"/>
      <c r="Q11" s="88"/>
      <c r="R11" s="88"/>
    </row>
    <row r="12" spans="1:18" ht="75" x14ac:dyDescent="0.2">
      <c r="A12" s="64">
        <v>3</v>
      </c>
      <c r="B12" s="2" t="s">
        <v>140</v>
      </c>
      <c r="C12" s="88" t="s">
        <v>371</v>
      </c>
      <c r="D12" s="89">
        <v>30000</v>
      </c>
      <c r="E12" s="88" t="s">
        <v>212</v>
      </c>
      <c r="F12" s="90" t="s">
        <v>370</v>
      </c>
      <c r="G12" s="88"/>
      <c r="H12" s="88"/>
      <c r="I12" s="88"/>
      <c r="J12" s="88"/>
      <c r="K12" s="88"/>
      <c r="L12" s="88"/>
      <c r="M12" s="88"/>
      <c r="N12" s="88"/>
      <c r="O12" s="88"/>
      <c r="P12" s="88"/>
      <c r="Q12" s="88"/>
      <c r="R12" s="88"/>
    </row>
    <row r="13" spans="1:18" ht="75" x14ac:dyDescent="0.2">
      <c r="A13" s="64">
        <v>4</v>
      </c>
      <c r="B13" s="2" t="s">
        <v>141</v>
      </c>
      <c r="C13" s="88" t="s">
        <v>372</v>
      </c>
      <c r="D13" s="89">
        <v>40000</v>
      </c>
      <c r="E13" s="88" t="s">
        <v>212</v>
      </c>
      <c r="F13" s="90" t="s">
        <v>370</v>
      </c>
      <c r="G13" s="88"/>
      <c r="H13" s="88"/>
      <c r="I13" s="88"/>
      <c r="J13" s="88"/>
      <c r="K13" s="88"/>
      <c r="L13" s="88"/>
      <c r="M13" s="88"/>
      <c r="N13" s="88"/>
      <c r="O13" s="88"/>
      <c r="P13" s="88"/>
      <c r="Q13" s="88"/>
      <c r="R13" s="88"/>
    </row>
    <row r="14" spans="1:18" ht="131.25" x14ac:dyDescent="0.2">
      <c r="A14" s="64">
        <v>5</v>
      </c>
      <c r="B14" s="2" t="s">
        <v>142</v>
      </c>
      <c r="C14" s="88" t="s">
        <v>373</v>
      </c>
      <c r="D14" s="89">
        <v>60000</v>
      </c>
      <c r="E14" s="88" t="s">
        <v>374</v>
      </c>
      <c r="F14" s="90"/>
      <c r="G14" s="88"/>
      <c r="H14" s="88"/>
      <c r="I14" s="88"/>
      <c r="J14" s="88"/>
      <c r="K14" s="88"/>
      <c r="L14" s="88"/>
      <c r="M14" s="88"/>
      <c r="N14" s="88"/>
      <c r="O14" s="88"/>
      <c r="P14" s="88"/>
      <c r="Q14" s="88"/>
      <c r="R14" s="88"/>
    </row>
    <row r="15" spans="1:18" s="58" customFormat="1" x14ac:dyDescent="0.2">
      <c r="A15" s="209" t="s">
        <v>375</v>
      </c>
      <c r="B15" s="210"/>
      <c r="C15" s="210"/>
      <c r="D15" s="112">
        <f>SUM(D10:D14)</f>
        <v>1102000</v>
      </c>
      <c r="E15" s="113"/>
      <c r="F15" s="113" t="s">
        <v>262</v>
      </c>
      <c r="G15" s="113"/>
      <c r="H15" s="113"/>
      <c r="I15" s="113"/>
      <c r="J15" s="113"/>
      <c r="K15" s="113"/>
      <c r="L15" s="113"/>
      <c r="M15" s="113"/>
      <c r="N15" s="113"/>
      <c r="O15" s="113"/>
      <c r="P15" s="113"/>
      <c r="Q15" s="113"/>
      <c r="R15" s="114"/>
    </row>
  </sheetData>
  <mergeCells count="14">
    <mergeCell ref="A6:N6"/>
    <mergeCell ref="A1:N1"/>
    <mergeCell ref="O1:R1"/>
    <mergeCell ref="A2:R2"/>
    <mergeCell ref="A3:R3"/>
    <mergeCell ref="A5:N5"/>
    <mergeCell ref="F7:F9"/>
    <mergeCell ref="G7:R7"/>
    <mergeCell ref="G8:I8"/>
    <mergeCell ref="J8:R8"/>
    <mergeCell ref="A15:C15"/>
    <mergeCell ref="A7:A9"/>
    <mergeCell ref="B7:B9"/>
    <mergeCell ref="C7:C9"/>
  </mergeCells>
  <pageMargins left="0.70866141732283472" right="0.70866141732283472" top="0.74803149606299213" bottom="0.74803149606299213" header="0.31496062992125984" footer="0.31496062992125984"/>
  <pageSetup paperSize="9" firstPageNumber="64" orientation="landscape" useFirstPageNumber="1" r:id="rId1"/>
  <headerFooter>
    <oddFooter>&amp;C&amp;"TH SarabunIT๙,ธรรมดา"&amp;14&amp;P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topLeftCell="A5" zoomScale="60" zoomScaleNormal="60" workbookViewId="0">
      <selection activeCell="F13" sqref="F13"/>
    </sheetView>
  </sheetViews>
  <sheetFormatPr defaultRowHeight="18.75" x14ac:dyDescent="0.2"/>
  <cols>
    <col min="1" max="1" width="6.25" style="12" customWidth="1"/>
    <col min="2" max="2" width="21.625" style="3" customWidth="1"/>
    <col min="3" max="3" width="16.25" style="3" customWidth="1"/>
    <col min="4" max="4" width="11.875" style="13" customWidth="1"/>
    <col min="5" max="5" width="12.125" style="3" customWidth="1"/>
    <col min="6" max="6" width="11.375" style="3" customWidth="1"/>
    <col min="7" max="7" width="3.5" style="3" customWidth="1"/>
    <col min="8" max="8" width="3.75" style="3" customWidth="1"/>
    <col min="9" max="10" width="3.625" style="3" customWidth="1"/>
    <col min="11" max="11" width="3.5" style="3" customWidth="1"/>
    <col min="12" max="12" width="3.75" style="3" customWidth="1"/>
    <col min="13" max="13" width="3.5" style="3" customWidth="1"/>
    <col min="14" max="18" width="3.625" style="3" customWidth="1"/>
    <col min="19" max="16384" width="9" style="3"/>
  </cols>
  <sheetData>
    <row r="1" spans="1:18" x14ac:dyDescent="0.2">
      <c r="A1" s="247" t="s">
        <v>30</v>
      </c>
      <c r="B1" s="247"/>
      <c r="C1" s="247"/>
      <c r="D1" s="247"/>
      <c r="E1" s="247"/>
      <c r="F1" s="247"/>
      <c r="G1" s="247"/>
      <c r="H1" s="247"/>
      <c r="I1" s="247"/>
      <c r="J1" s="247"/>
      <c r="K1" s="247"/>
      <c r="L1" s="247"/>
      <c r="M1" s="247"/>
      <c r="N1" s="248"/>
      <c r="O1" s="249" t="s">
        <v>65</v>
      </c>
      <c r="P1" s="249"/>
      <c r="Q1" s="249"/>
      <c r="R1" s="249"/>
    </row>
    <row r="2" spans="1:18" ht="20.25" customHeight="1" x14ac:dyDescent="0.2">
      <c r="A2" s="247" t="s">
        <v>130</v>
      </c>
      <c r="B2" s="247"/>
      <c r="C2" s="247"/>
      <c r="D2" s="247"/>
      <c r="E2" s="247"/>
      <c r="F2" s="247"/>
      <c r="G2" s="247"/>
      <c r="H2" s="247"/>
      <c r="I2" s="247"/>
      <c r="J2" s="247"/>
      <c r="K2" s="247"/>
      <c r="L2" s="247"/>
      <c r="M2" s="247"/>
      <c r="N2" s="247"/>
      <c r="O2" s="247"/>
      <c r="P2" s="247"/>
      <c r="Q2" s="247"/>
      <c r="R2" s="247"/>
    </row>
    <row r="3" spans="1:18" ht="20.25" customHeight="1" x14ac:dyDescent="0.2">
      <c r="A3" s="247" t="s">
        <v>53</v>
      </c>
      <c r="B3" s="247"/>
      <c r="C3" s="247"/>
      <c r="D3" s="247"/>
      <c r="E3" s="247"/>
      <c r="F3" s="247"/>
      <c r="G3" s="247"/>
      <c r="H3" s="247"/>
      <c r="I3" s="247"/>
      <c r="J3" s="247"/>
      <c r="K3" s="247"/>
      <c r="L3" s="247"/>
      <c r="M3" s="247"/>
      <c r="N3" s="247"/>
      <c r="O3" s="247"/>
      <c r="P3" s="247"/>
      <c r="Q3" s="247"/>
      <c r="R3" s="247"/>
    </row>
    <row r="5" spans="1:18" x14ac:dyDescent="0.2">
      <c r="A5" s="246" t="s">
        <v>34</v>
      </c>
      <c r="B5" s="246"/>
      <c r="C5" s="246"/>
      <c r="D5" s="246"/>
      <c r="E5" s="246"/>
      <c r="F5" s="246"/>
      <c r="G5" s="246"/>
      <c r="H5" s="246"/>
      <c r="I5" s="246"/>
      <c r="J5" s="246"/>
      <c r="K5" s="246"/>
      <c r="L5" s="246"/>
      <c r="M5" s="246"/>
      <c r="N5" s="246"/>
    </row>
    <row r="6" spans="1:18" ht="19.5" thickBot="1" x14ac:dyDescent="0.25">
      <c r="A6" s="246" t="s">
        <v>376</v>
      </c>
      <c r="B6" s="246"/>
      <c r="C6" s="246"/>
      <c r="D6" s="246"/>
      <c r="E6" s="246"/>
      <c r="F6" s="246"/>
      <c r="G6" s="246"/>
      <c r="H6" s="246"/>
      <c r="I6" s="246"/>
      <c r="J6" s="246"/>
      <c r="K6" s="246"/>
      <c r="L6" s="246"/>
      <c r="M6" s="246"/>
      <c r="N6" s="246"/>
    </row>
    <row r="7" spans="1:18" ht="26.25" customHeight="1" thickBot="1" x14ac:dyDescent="0.25">
      <c r="A7" s="205" t="s">
        <v>37</v>
      </c>
      <c r="B7" s="205" t="s">
        <v>13</v>
      </c>
      <c r="C7" s="245" t="s">
        <v>14</v>
      </c>
      <c r="D7" s="20" t="s">
        <v>4</v>
      </c>
      <c r="E7" s="22" t="s">
        <v>16</v>
      </c>
      <c r="F7" s="242" t="s">
        <v>6</v>
      </c>
      <c r="G7" s="216" t="s">
        <v>396</v>
      </c>
      <c r="H7" s="217"/>
      <c r="I7" s="217"/>
      <c r="J7" s="217"/>
      <c r="K7" s="217"/>
      <c r="L7" s="217"/>
      <c r="M7" s="217"/>
      <c r="N7" s="217"/>
      <c r="O7" s="217"/>
      <c r="P7" s="217"/>
      <c r="Q7" s="217"/>
      <c r="R7" s="218"/>
    </row>
    <row r="8" spans="1:18" ht="18.75" customHeight="1" thickBot="1" x14ac:dyDescent="0.25">
      <c r="A8" s="205"/>
      <c r="B8" s="205"/>
      <c r="C8" s="245"/>
      <c r="D8" s="20" t="s">
        <v>15</v>
      </c>
      <c r="E8" s="22" t="s">
        <v>17</v>
      </c>
      <c r="F8" s="243"/>
      <c r="G8" s="219" t="s">
        <v>397</v>
      </c>
      <c r="H8" s="220"/>
      <c r="I8" s="221"/>
      <c r="J8" s="216" t="s">
        <v>398</v>
      </c>
      <c r="K8" s="217"/>
      <c r="L8" s="217"/>
      <c r="M8" s="217"/>
      <c r="N8" s="217"/>
      <c r="O8" s="217"/>
      <c r="P8" s="217"/>
      <c r="Q8" s="217"/>
      <c r="R8" s="218"/>
    </row>
    <row r="9" spans="1:18" ht="25.5" x14ac:dyDescent="0.2">
      <c r="A9" s="205"/>
      <c r="B9" s="205"/>
      <c r="C9" s="245"/>
      <c r="D9" s="20"/>
      <c r="E9" s="2"/>
      <c r="F9" s="244"/>
      <c r="G9" s="23" t="s">
        <v>18</v>
      </c>
      <c r="H9" s="23" t="s">
        <v>19</v>
      </c>
      <c r="I9" s="23" t="s">
        <v>20</v>
      </c>
      <c r="J9" s="23" t="s">
        <v>21</v>
      </c>
      <c r="K9" s="23" t="s">
        <v>22</v>
      </c>
      <c r="L9" s="23" t="s">
        <v>23</v>
      </c>
      <c r="M9" s="23" t="s">
        <v>24</v>
      </c>
      <c r="N9" s="23" t="s">
        <v>25</v>
      </c>
      <c r="O9" s="23" t="s">
        <v>26</v>
      </c>
      <c r="P9" s="23" t="s">
        <v>27</v>
      </c>
      <c r="Q9" s="23" t="s">
        <v>28</v>
      </c>
      <c r="R9" s="23" t="s">
        <v>29</v>
      </c>
    </row>
    <row r="10" spans="1:18" ht="56.25" x14ac:dyDescent="0.2">
      <c r="A10" s="249">
        <v>1</v>
      </c>
      <c r="B10" s="250" t="s">
        <v>204</v>
      </c>
      <c r="C10" s="2" t="s">
        <v>207</v>
      </c>
      <c r="D10" s="11">
        <v>1836000</v>
      </c>
      <c r="E10" s="90" t="s">
        <v>54</v>
      </c>
      <c r="F10" s="2" t="s">
        <v>54</v>
      </c>
      <c r="G10" s="2"/>
      <c r="H10" s="2"/>
      <c r="I10" s="2"/>
      <c r="J10" s="2"/>
      <c r="K10" s="2"/>
      <c r="L10" s="2"/>
      <c r="M10" s="2"/>
      <c r="N10" s="2"/>
      <c r="O10" s="2"/>
      <c r="P10" s="2"/>
      <c r="Q10" s="2"/>
      <c r="R10" s="2"/>
    </row>
    <row r="11" spans="1:18" ht="75" x14ac:dyDescent="0.2">
      <c r="A11" s="249"/>
      <c r="B11" s="251"/>
      <c r="C11" s="2" t="s">
        <v>208</v>
      </c>
      <c r="D11" s="11">
        <v>5000</v>
      </c>
      <c r="E11" s="90" t="s">
        <v>54</v>
      </c>
      <c r="F11" s="90" t="s">
        <v>54</v>
      </c>
      <c r="G11" s="88"/>
      <c r="H11" s="88"/>
      <c r="I11" s="88"/>
      <c r="J11" s="88"/>
      <c r="K11" s="88"/>
      <c r="L11" s="88"/>
      <c r="M11" s="88"/>
      <c r="N11" s="88"/>
      <c r="O11" s="88"/>
      <c r="P11" s="88"/>
      <c r="Q11" s="88"/>
      <c r="R11" s="88"/>
    </row>
    <row r="12" spans="1:18" ht="112.5" x14ac:dyDescent="0.2">
      <c r="A12" s="64">
        <v>2</v>
      </c>
      <c r="B12" s="2" t="s">
        <v>205</v>
      </c>
      <c r="C12" s="88" t="s">
        <v>377</v>
      </c>
      <c r="D12" s="89">
        <v>5000</v>
      </c>
      <c r="E12" s="90" t="s">
        <v>54</v>
      </c>
      <c r="F12" s="90" t="s">
        <v>54</v>
      </c>
      <c r="G12" s="88"/>
      <c r="H12" s="88"/>
      <c r="I12" s="88"/>
      <c r="J12" s="88"/>
      <c r="K12" s="88"/>
      <c r="L12" s="88"/>
      <c r="M12" s="88"/>
      <c r="N12" s="88"/>
      <c r="O12" s="88"/>
      <c r="P12" s="88"/>
      <c r="Q12" s="88"/>
      <c r="R12" s="88"/>
    </row>
    <row r="13" spans="1:18" ht="168.75" x14ac:dyDescent="0.2">
      <c r="A13" s="64">
        <v>3</v>
      </c>
      <c r="B13" s="2" t="s">
        <v>206</v>
      </c>
      <c r="C13" s="88" t="s">
        <v>378</v>
      </c>
      <c r="D13" s="89">
        <v>5000</v>
      </c>
      <c r="E13" s="90" t="s">
        <v>54</v>
      </c>
      <c r="F13" s="90" t="s">
        <v>54</v>
      </c>
      <c r="G13" s="88"/>
      <c r="H13" s="88"/>
      <c r="I13" s="88"/>
      <c r="J13" s="88"/>
      <c r="K13" s="88"/>
      <c r="L13" s="88"/>
      <c r="M13" s="88"/>
      <c r="N13" s="88"/>
      <c r="O13" s="88"/>
      <c r="P13" s="88"/>
      <c r="Q13" s="88"/>
      <c r="R13" s="88"/>
    </row>
    <row r="14" spans="1:18" s="58" customFormat="1" x14ac:dyDescent="0.2">
      <c r="A14" s="209" t="s">
        <v>379</v>
      </c>
      <c r="B14" s="210"/>
      <c r="C14" s="210"/>
      <c r="D14" s="112">
        <f>SUM(D10:D13)</f>
        <v>1851000</v>
      </c>
      <c r="E14" s="113"/>
      <c r="F14" s="113" t="s">
        <v>262</v>
      </c>
      <c r="G14" s="113"/>
      <c r="H14" s="113"/>
      <c r="I14" s="113"/>
      <c r="J14" s="113"/>
      <c r="K14" s="113"/>
      <c r="L14" s="113"/>
      <c r="M14" s="113"/>
      <c r="N14" s="113"/>
      <c r="O14" s="113"/>
      <c r="P14" s="113"/>
      <c r="Q14" s="113"/>
      <c r="R14" s="114"/>
    </row>
  </sheetData>
  <mergeCells count="16">
    <mergeCell ref="A1:N1"/>
    <mergeCell ref="O1:R1"/>
    <mergeCell ref="A2:R2"/>
    <mergeCell ref="A3:R3"/>
    <mergeCell ref="A5:N5"/>
    <mergeCell ref="J8:R8"/>
    <mergeCell ref="B10:B11"/>
    <mergeCell ref="A10:A11"/>
    <mergeCell ref="A14:C14"/>
    <mergeCell ref="A6:N6"/>
    <mergeCell ref="A7:A9"/>
    <mergeCell ref="B7:B9"/>
    <mergeCell ref="C7:C9"/>
    <mergeCell ref="F7:F9"/>
    <mergeCell ref="G7:R7"/>
    <mergeCell ref="G8:I8"/>
  </mergeCells>
  <pageMargins left="0.70866141732283472" right="0.70866141732283472" top="0.74803149606299213" bottom="0.74803149606299213" header="0.31496062992125984" footer="0.31496062992125984"/>
  <pageSetup paperSize="9" firstPageNumber="67" orientation="landscape" useFirstPageNumber="1" r:id="rId1"/>
  <headerFooter>
    <oddFooter>&amp;C&amp;"TH SarabunIT๙,ธรรมดา"&amp;14&amp;P</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zoomScale="60" zoomScaleNormal="60" workbookViewId="0">
      <selection activeCell="D11" sqref="D11"/>
    </sheetView>
  </sheetViews>
  <sheetFormatPr defaultRowHeight="18.75" x14ac:dyDescent="0.3"/>
  <cols>
    <col min="1" max="1" width="5.5" style="4" customWidth="1"/>
    <col min="2" max="2" width="21.625" style="3"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35</v>
      </c>
      <c r="B5" s="211"/>
      <c r="C5" s="211"/>
      <c r="D5" s="211"/>
      <c r="E5" s="211"/>
      <c r="F5" s="211"/>
      <c r="G5" s="211"/>
      <c r="H5" s="211"/>
      <c r="I5" s="211"/>
      <c r="J5" s="211"/>
      <c r="K5" s="211"/>
      <c r="L5" s="211"/>
      <c r="M5" s="211"/>
      <c r="N5" s="211"/>
    </row>
    <row r="6" spans="1:18" ht="19.5" thickBot="1" x14ac:dyDescent="0.35">
      <c r="A6" s="211" t="s">
        <v>60</v>
      </c>
      <c r="B6" s="211"/>
      <c r="C6" s="211"/>
      <c r="D6" s="211"/>
      <c r="E6" s="211"/>
      <c r="F6" s="211"/>
      <c r="G6" s="211"/>
      <c r="H6" s="211"/>
      <c r="I6" s="211"/>
      <c r="J6" s="211"/>
      <c r="K6" s="211"/>
      <c r="L6" s="211"/>
      <c r="M6" s="211"/>
      <c r="N6" s="211"/>
    </row>
    <row r="7" spans="1:18" ht="19.5" customHeight="1" thickBot="1" x14ac:dyDescent="0.35">
      <c r="A7" s="212" t="s">
        <v>37</v>
      </c>
      <c r="B7" s="212" t="s">
        <v>13</v>
      </c>
      <c r="C7" s="212" t="s">
        <v>14</v>
      </c>
      <c r="D7" s="5" t="s">
        <v>4</v>
      </c>
      <c r="E7" s="6" t="s">
        <v>16</v>
      </c>
      <c r="F7" s="212" t="s">
        <v>6</v>
      </c>
      <c r="G7" s="216" t="s">
        <v>396</v>
      </c>
      <c r="H7" s="217"/>
      <c r="I7" s="217"/>
      <c r="J7" s="217"/>
      <c r="K7" s="217"/>
      <c r="L7" s="217"/>
      <c r="M7" s="217"/>
      <c r="N7" s="217"/>
      <c r="O7" s="217"/>
      <c r="P7" s="217"/>
      <c r="Q7" s="217"/>
      <c r="R7" s="218"/>
    </row>
    <row r="8" spans="1:18" ht="19.5" customHeight="1" thickBot="1" x14ac:dyDescent="0.35">
      <c r="A8" s="213"/>
      <c r="B8" s="213"/>
      <c r="C8" s="213"/>
      <c r="D8" s="24" t="s">
        <v>15</v>
      </c>
      <c r="E8" s="8" t="s">
        <v>17</v>
      </c>
      <c r="F8" s="213"/>
      <c r="G8" s="219" t="s">
        <v>397</v>
      </c>
      <c r="H8" s="220"/>
      <c r="I8" s="221"/>
      <c r="J8" s="216" t="s">
        <v>398</v>
      </c>
      <c r="K8" s="217"/>
      <c r="L8" s="217"/>
      <c r="M8" s="217"/>
      <c r="N8" s="217"/>
      <c r="O8" s="217"/>
      <c r="P8" s="217"/>
      <c r="Q8" s="217"/>
      <c r="R8" s="218"/>
    </row>
    <row r="9" spans="1:18" ht="24" x14ac:dyDescent="0.3">
      <c r="A9" s="213"/>
      <c r="B9" s="213"/>
      <c r="C9" s="213"/>
      <c r="D9" s="24"/>
      <c r="E9" s="9"/>
      <c r="F9" s="231"/>
      <c r="G9" s="10" t="s">
        <v>18</v>
      </c>
      <c r="H9" s="10" t="s">
        <v>19</v>
      </c>
      <c r="I9" s="10" t="s">
        <v>20</v>
      </c>
      <c r="J9" s="10" t="s">
        <v>21</v>
      </c>
      <c r="K9" s="10" t="s">
        <v>22</v>
      </c>
      <c r="L9" s="10" t="s">
        <v>23</v>
      </c>
      <c r="M9" s="10" t="s">
        <v>24</v>
      </c>
      <c r="N9" s="10" t="s">
        <v>25</v>
      </c>
      <c r="O9" s="10" t="s">
        <v>26</v>
      </c>
      <c r="P9" s="10" t="s">
        <v>27</v>
      </c>
      <c r="Q9" s="10" t="s">
        <v>28</v>
      </c>
      <c r="R9" s="10" t="s">
        <v>29</v>
      </c>
    </row>
    <row r="10" spans="1:18" ht="37.5" x14ac:dyDescent="0.3">
      <c r="A10" s="64">
        <v>1</v>
      </c>
      <c r="B10" s="2" t="s">
        <v>160</v>
      </c>
      <c r="C10" s="88" t="s">
        <v>380</v>
      </c>
      <c r="D10" s="89">
        <v>20000</v>
      </c>
      <c r="E10" s="90" t="s">
        <v>298</v>
      </c>
      <c r="F10" s="90" t="s">
        <v>52</v>
      </c>
      <c r="G10" s="91"/>
      <c r="H10" s="91"/>
      <c r="I10" s="91"/>
      <c r="J10" s="91"/>
      <c r="K10" s="91"/>
      <c r="L10" s="91"/>
      <c r="M10" s="91"/>
      <c r="N10" s="91"/>
      <c r="O10" s="91"/>
      <c r="P10" s="91"/>
      <c r="Q10" s="91"/>
      <c r="R10" s="91"/>
    </row>
    <row r="11" spans="1:18" ht="131.25" x14ac:dyDescent="0.3">
      <c r="A11" s="64">
        <v>2</v>
      </c>
      <c r="B11" s="2" t="s">
        <v>165</v>
      </c>
      <c r="C11" s="88" t="s">
        <v>381</v>
      </c>
      <c r="D11" s="89">
        <v>25000</v>
      </c>
      <c r="E11" s="90" t="s">
        <v>382</v>
      </c>
      <c r="F11" s="90" t="s">
        <v>52</v>
      </c>
      <c r="G11" s="91"/>
      <c r="H11" s="91"/>
      <c r="I11" s="91"/>
      <c r="J11" s="91"/>
      <c r="K11" s="91"/>
      <c r="L11" s="91"/>
      <c r="M11" s="91"/>
      <c r="N11" s="91"/>
      <c r="O11" s="91"/>
      <c r="P11" s="91"/>
      <c r="Q11" s="91"/>
      <c r="R11" s="91"/>
    </row>
    <row r="12" spans="1:18" x14ac:dyDescent="0.3">
      <c r="A12" s="235" t="s">
        <v>383</v>
      </c>
      <c r="B12" s="236"/>
      <c r="C12" s="236"/>
      <c r="D12" s="102">
        <f>SUM(D10:D11)</f>
        <v>45000</v>
      </c>
      <c r="E12" s="81"/>
      <c r="F12" s="81" t="s">
        <v>262</v>
      </c>
      <c r="G12" s="81"/>
      <c r="H12" s="81"/>
      <c r="I12" s="81"/>
      <c r="J12" s="81"/>
      <c r="K12" s="81"/>
      <c r="L12" s="81"/>
      <c r="M12" s="81"/>
      <c r="N12" s="81"/>
      <c r="O12" s="81"/>
      <c r="P12" s="81"/>
      <c r="Q12" s="81"/>
      <c r="R12" s="82"/>
    </row>
  </sheetData>
  <mergeCells count="14">
    <mergeCell ref="A6:N6"/>
    <mergeCell ref="A1:N1"/>
    <mergeCell ref="O1:R1"/>
    <mergeCell ref="A5:N5"/>
    <mergeCell ref="A2:R2"/>
    <mergeCell ref="A3:R3"/>
    <mergeCell ref="F7:F9"/>
    <mergeCell ref="G7:R7"/>
    <mergeCell ref="G8:I8"/>
    <mergeCell ref="J8:R8"/>
    <mergeCell ref="A12:C12"/>
    <mergeCell ref="A7:A9"/>
    <mergeCell ref="B7:B9"/>
    <mergeCell ref="C7:C9"/>
  </mergeCells>
  <pageMargins left="0.70866141732283472" right="0.70866141732283472" top="0.74803149606299213" bottom="0.74803149606299213" header="0.31496062992125984" footer="0.31496062992125984"/>
  <pageSetup paperSize="9" firstPageNumber="69" orientation="landscape" useFirstPageNumber="1" r:id="rId1"/>
  <headerFooter>
    <oddFooter>&amp;C&amp;"TH SarabunIT๙,ธรรมดา"&amp;14&amp;P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80" zoomScaleNormal="80" workbookViewId="0">
      <selection activeCell="B42" sqref="B42"/>
    </sheetView>
  </sheetViews>
  <sheetFormatPr defaultRowHeight="18.75" x14ac:dyDescent="0.3"/>
  <cols>
    <col min="1" max="1" width="5.125" style="12" customWidth="1"/>
    <col min="2" max="2" width="22.5" style="47" customWidth="1"/>
    <col min="3" max="3" width="16.25" style="4" customWidth="1"/>
    <col min="4" max="4" width="11.875" style="13" customWidth="1"/>
    <col min="5" max="5" width="12.125" style="4" customWidth="1"/>
    <col min="6" max="6" width="11.375" style="12"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x14ac:dyDescent="0.3">
      <c r="A2" s="223" t="s">
        <v>130</v>
      </c>
      <c r="B2" s="223"/>
      <c r="C2" s="223"/>
      <c r="D2" s="223"/>
      <c r="E2" s="223"/>
      <c r="F2" s="223"/>
      <c r="G2" s="223"/>
      <c r="H2" s="223"/>
      <c r="I2" s="223"/>
      <c r="J2" s="223"/>
      <c r="K2" s="223"/>
      <c r="L2" s="223"/>
      <c r="M2" s="223"/>
      <c r="N2" s="223"/>
      <c r="O2" s="223"/>
      <c r="P2" s="223"/>
      <c r="Q2" s="223"/>
      <c r="R2" s="223"/>
    </row>
    <row r="3" spans="1:18" x14ac:dyDescent="0.3">
      <c r="A3" s="223" t="s">
        <v>56</v>
      </c>
      <c r="B3" s="223"/>
      <c r="C3" s="223"/>
      <c r="D3" s="223"/>
      <c r="E3" s="223"/>
      <c r="F3" s="223"/>
      <c r="G3" s="223"/>
      <c r="H3" s="223"/>
      <c r="I3" s="223"/>
      <c r="J3" s="223"/>
      <c r="K3" s="223"/>
      <c r="L3" s="223"/>
      <c r="M3" s="223"/>
      <c r="N3" s="223"/>
      <c r="O3" s="223"/>
      <c r="P3" s="223"/>
      <c r="Q3" s="223"/>
      <c r="R3" s="223"/>
    </row>
    <row r="5" spans="1:18" x14ac:dyDescent="0.3">
      <c r="A5" s="211" t="s">
        <v>31</v>
      </c>
      <c r="B5" s="211"/>
      <c r="C5" s="211"/>
      <c r="D5" s="211"/>
      <c r="E5" s="211"/>
      <c r="F5" s="211"/>
      <c r="G5" s="211"/>
      <c r="H5" s="211"/>
      <c r="I5" s="211"/>
      <c r="J5" s="211"/>
      <c r="K5" s="211"/>
      <c r="L5" s="211"/>
      <c r="M5" s="211"/>
      <c r="N5" s="211"/>
    </row>
    <row r="6" spans="1:18" ht="19.5" thickBot="1" x14ac:dyDescent="0.35">
      <c r="A6" s="211" t="s">
        <v>67</v>
      </c>
      <c r="B6" s="211"/>
      <c r="C6" s="211"/>
      <c r="D6" s="211"/>
      <c r="E6" s="211"/>
      <c r="F6" s="211"/>
      <c r="G6" s="211"/>
      <c r="H6" s="211"/>
      <c r="I6" s="211"/>
      <c r="J6" s="211"/>
      <c r="K6" s="211"/>
      <c r="L6" s="211"/>
      <c r="M6" s="211"/>
      <c r="N6" s="211"/>
    </row>
    <row r="7" spans="1:18" ht="19.5" thickBot="1" x14ac:dyDescent="0.35">
      <c r="A7" s="212" t="s">
        <v>37</v>
      </c>
      <c r="B7" s="214" t="s">
        <v>13</v>
      </c>
      <c r="C7" s="212" t="s">
        <v>14</v>
      </c>
      <c r="D7" s="5" t="s">
        <v>4</v>
      </c>
      <c r="E7" s="6" t="s">
        <v>16</v>
      </c>
      <c r="F7" s="212" t="s">
        <v>6</v>
      </c>
      <c r="G7" s="216" t="s">
        <v>396</v>
      </c>
      <c r="H7" s="217"/>
      <c r="I7" s="217"/>
      <c r="J7" s="217"/>
      <c r="K7" s="217"/>
      <c r="L7" s="217"/>
      <c r="M7" s="217"/>
      <c r="N7" s="217"/>
      <c r="O7" s="217"/>
      <c r="P7" s="217"/>
      <c r="Q7" s="217"/>
      <c r="R7" s="218"/>
    </row>
    <row r="8" spans="1:18" ht="19.5" thickBot="1" x14ac:dyDescent="0.35">
      <c r="A8" s="213"/>
      <c r="B8" s="215"/>
      <c r="C8" s="213"/>
      <c r="D8" s="7" t="s">
        <v>15</v>
      </c>
      <c r="E8" s="8" t="s">
        <v>17</v>
      </c>
      <c r="F8" s="213"/>
      <c r="G8" s="219" t="s">
        <v>397</v>
      </c>
      <c r="H8" s="220"/>
      <c r="I8" s="221"/>
      <c r="J8" s="216" t="s">
        <v>398</v>
      </c>
      <c r="K8" s="217"/>
      <c r="L8" s="217"/>
      <c r="M8" s="217"/>
      <c r="N8" s="217"/>
      <c r="O8" s="217"/>
      <c r="P8" s="217"/>
      <c r="Q8" s="217"/>
      <c r="R8" s="218"/>
    </row>
    <row r="9" spans="1:18" ht="25.5" x14ac:dyDescent="0.3">
      <c r="A9" s="213"/>
      <c r="B9" s="215"/>
      <c r="C9" s="213"/>
      <c r="D9" s="7"/>
      <c r="E9" s="9"/>
      <c r="F9" s="213"/>
      <c r="G9" s="10" t="s">
        <v>18</v>
      </c>
      <c r="H9" s="10" t="s">
        <v>19</v>
      </c>
      <c r="I9" s="10" t="s">
        <v>20</v>
      </c>
      <c r="J9" s="10" t="s">
        <v>21</v>
      </c>
      <c r="K9" s="10" t="s">
        <v>22</v>
      </c>
      <c r="L9" s="10" t="s">
        <v>23</v>
      </c>
      <c r="M9" s="10" t="s">
        <v>24</v>
      </c>
      <c r="N9" s="10" t="s">
        <v>25</v>
      </c>
      <c r="O9" s="10" t="s">
        <v>26</v>
      </c>
      <c r="P9" s="10" t="s">
        <v>27</v>
      </c>
      <c r="Q9" s="10" t="s">
        <v>28</v>
      </c>
      <c r="R9" s="10" t="s">
        <v>29</v>
      </c>
    </row>
    <row r="10" spans="1:18" ht="204" x14ac:dyDescent="0.3">
      <c r="A10" s="61">
        <v>1</v>
      </c>
      <c r="B10" s="73" t="s">
        <v>68</v>
      </c>
      <c r="C10" s="65" t="s">
        <v>214</v>
      </c>
      <c r="D10" s="66">
        <v>155000</v>
      </c>
      <c r="E10" s="67" t="s">
        <v>215</v>
      </c>
      <c r="F10" s="67" t="s">
        <v>42</v>
      </c>
      <c r="G10" s="68"/>
      <c r="H10" s="68"/>
      <c r="I10" s="46"/>
      <c r="J10" s="46"/>
      <c r="K10" s="46"/>
      <c r="L10" s="46"/>
      <c r="M10" s="46"/>
      <c r="N10" s="46"/>
      <c r="O10" s="46"/>
      <c r="P10" s="46"/>
      <c r="Q10" s="46"/>
      <c r="R10" s="46"/>
    </row>
    <row r="11" spans="1:18" ht="150" x14ac:dyDescent="0.3">
      <c r="A11" s="61">
        <v>2</v>
      </c>
      <c r="B11" s="73" t="s">
        <v>69</v>
      </c>
      <c r="C11" s="69" t="s">
        <v>216</v>
      </c>
      <c r="D11" s="66">
        <v>297000</v>
      </c>
      <c r="E11" s="67" t="s">
        <v>217</v>
      </c>
      <c r="F11" s="67" t="s">
        <v>42</v>
      </c>
      <c r="G11" s="68"/>
      <c r="H11" s="68"/>
      <c r="I11" s="46"/>
      <c r="J11" s="46"/>
      <c r="K11" s="46"/>
      <c r="L11" s="46"/>
      <c r="M11" s="46"/>
      <c r="N11" s="46"/>
      <c r="O11" s="46"/>
      <c r="P11" s="46"/>
      <c r="Q11" s="46"/>
      <c r="R11" s="46"/>
    </row>
    <row r="12" spans="1:18" ht="165" x14ac:dyDescent="0.3">
      <c r="A12" s="61">
        <v>3</v>
      </c>
      <c r="B12" s="73" t="s">
        <v>70</v>
      </c>
      <c r="C12" s="69" t="s">
        <v>218</v>
      </c>
      <c r="D12" s="66">
        <v>254000</v>
      </c>
      <c r="E12" s="67" t="s">
        <v>219</v>
      </c>
      <c r="F12" s="67" t="s">
        <v>42</v>
      </c>
      <c r="G12" s="68"/>
      <c r="H12" s="68"/>
      <c r="I12" s="46"/>
      <c r="J12" s="46"/>
      <c r="K12" s="46"/>
      <c r="L12" s="46"/>
      <c r="M12" s="46"/>
      <c r="N12" s="46"/>
      <c r="O12" s="46"/>
      <c r="P12" s="46"/>
      <c r="Q12" s="46"/>
      <c r="R12" s="46"/>
    </row>
    <row r="13" spans="1:18" ht="168" x14ac:dyDescent="0.3">
      <c r="A13" s="61">
        <v>4</v>
      </c>
      <c r="B13" s="73" t="s">
        <v>71</v>
      </c>
      <c r="C13" s="65" t="s">
        <v>220</v>
      </c>
      <c r="D13" s="66">
        <v>295000</v>
      </c>
      <c r="E13" s="67" t="s">
        <v>221</v>
      </c>
      <c r="F13" s="67" t="s">
        <v>42</v>
      </c>
      <c r="G13" s="68"/>
      <c r="H13" s="68"/>
      <c r="I13" s="46"/>
      <c r="J13" s="46"/>
      <c r="K13" s="46"/>
      <c r="L13" s="46"/>
      <c r="M13" s="46"/>
      <c r="N13" s="46"/>
      <c r="O13" s="46"/>
      <c r="P13" s="46"/>
      <c r="Q13" s="46"/>
      <c r="R13" s="46"/>
    </row>
    <row r="14" spans="1:18" ht="243.75" x14ac:dyDescent="0.3">
      <c r="A14" s="61">
        <v>5</v>
      </c>
      <c r="B14" s="73" t="s">
        <v>72</v>
      </c>
      <c r="C14" s="70" t="s">
        <v>222</v>
      </c>
      <c r="D14" s="66">
        <v>326000</v>
      </c>
      <c r="E14" s="67" t="s">
        <v>217</v>
      </c>
      <c r="F14" s="67" t="s">
        <v>42</v>
      </c>
      <c r="G14" s="68"/>
      <c r="H14" s="68"/>
      <c r="I14" s="46"/>
      <c r="J14" s="46"/>
      <c r="K14" s="46"/>
      <c r="L14" s="46"/>
      <c r="M14" s="46"/>
      <c r="N14" s="46"/>
      <c r="O14" s="46"/>
      <c r="P14" s="46"/>
      <c r="Q14" s="46"/>
      <c r="R14" s="46"/>
    </row>
    <row r="15" spans="1:18" ht="206.25" x14ac:dyDescent="0.3">
      <c r="A15" s="61">
        <v>6</v>
      </c>
      <c r="B15" s="73" t="s">
        <v>73</v>
      </c>
      <c r="C15" s="70" t="s">
        <v>223</v>
      </c>
      <c r="D15" s="66">
        <v>419000</v>
      </c>
      <c r="E15" s="67" t="s">
        <v>224</v>
      </c>
      <c r="F15" s="67" t="s">
        <v>42</v>
      </c>
      <c r="G15" s="68"/>
      <c r="H15" s="68"/>
      <c r="I15" s="46"/>
      <c r="J15" s="46"/>
      <c r="K15" s="46"/>
      <c r="L15" s="46"/>
      <c r="M15" s="46"/>
      <c r="N15" s="46"/>
      <c r="O15" s="46"/>
      <c r="P15" s="46"/>
      <c r="Q15" s="46"/>
      <c r="R15" s="46"/>
    </row>
    <row r="16" spans="1:18" ht="150" x14ac:dyDescent="0.3">
      <c r="A16" s="61">
        <v>7</v>
      </c>
      <c r="B16" s="73" t="s">
        <v>74</v>
      </c>
      <c r="C16" s="69" t="s">
        <v>225</v>
      </c>
      <c r="D16" s="66">
        <v>428000</v>
      </c>
      <c r="E16" s="67" t="s">
        <v>224</v>
      </c>
      <c r="F16" s="67" t="s">
        <v>42</v>
      </c>
      <c r="G16" s="68"/>
      <c r="H16" s="68"/>
      <c r="I16" s="46"/>
      <c r="J16" s="46"/>
      <c r="K16" s="46"/>
      <c r="L16" s="46"/>
      <c r="M16" s="46"/>
      <c r="N16" s="46"/>
      <c r="O16" s="46"/>
      <c r="P16" s="46"/>
      <c r="Q16" s="46"/>
      <c r="R16" s="46"/>
    </row>
    <row r="17" spans="1:18" ht="225" x14ac:dyDescent="0.3">
      <c r="A17" s="61">
        <v>8</v>
      </c>
      <c r="B17" s="73" t="s">
        <v>75</v>
      </c>
      <c r="C17" s="69" t="s">
        <v>226</v>
      </c>
      <c r="D17" s="66">
        <v>130000</v>
      </c>
      <c r="E17" s="67" t="s">
        <v>221</v>
      </c>
      <c r="F17" s="67" t="s">
        <v>42</v>
      </c>
      <c r="G17" s="68"/>
      <c r="H17" s="68"/>
      <c r="I17" s="46"/>
      <c r="J17" s="46"/>
      <c r="K17" s="46"/>
      <c r="L17" s="46"/>
      <c r="M17" s="46"/>
      <c r="N17" s="46"/>
      <c r="O17" s="46"/>
      <c r="P17" s="46"/>
      <c r="Q17" s="46"/>
      <c r="R17" s="46"/>
    </row>
    <row r="18" spans="1:18" ht="225" x14ac:dyDescent="0.3">
      <c r="A18" s="61">
        <v>9</v>
      </c>
      <c r="B18" s="73" t="s">
        <v>76</v>
      </c>
      <c r="C18" s="69" t="s">
        <v>227</v>
      </c>
      <c r="D18" s="66">
        <v>199000</v>
      </c>
      <c r="E18" s="67" t="s">
        <v>228</v>
      </c>
      <c r="F18" s="67" t="s">
        <v>42</v>
      </c>
      <c r="G18" s="68"/>
      <c r="H18" s="68"/>
      <c r="I18" s="46"/>
      <c r="J18" s="46"/>
      <c r="K18" s="46"/>
      <c r="L18" s="46"/>
      <c r="M18" s="46"/>
      <c r="N18" s="46"/>
      <c r="O18" s="46"/>
      <c r="P18" s="46"/>
      <c r="Q18" s="46"/>
      <c r="R18" s="46"/>
    </row>
    <row r="19" spans="1:18" ht="210" x14ac:dyDescent="0.3">
      <c r="A19" s="61">
        <v>10</v>
      </c>
      <c r="B19" s="73" t="s">
        <v>77</v>
      </c>
      <c r="C19" s="69" t="s">
        <v>229</v>
      </c>
      <c r="D19" s="66">
        <v>187000</v>
      </c>
      <c r="E19" s="67" t="s">
        <v>230</v>
      </c>
      <c r="F19" s="67" t="s">
        <v>42</v>
      </c>
      <c r="G19" s="68"/>
      <c r="H19" s="68"/>
      <c r="I19" s="46"/>
      <c r="J19" s="46"/>
      <c r="K19" s="46"/>
      <c r="L19" s="46"/>
      <c r="M19" s="46"/>
      <c r="N19" s="46"/>
      <c r="O19" s="46"/>
      <c r="P19" s="46"/>
      <c r="Q19" s="46"/>
      <c r="R19" s="46"/>
    </row>
    <row r="20" spans="1:18" ht="262.5" x14ac:dyDescent="0.3">
      <c r="A20" s="61">
        <v>11</v>
      </c>
      <c r="B20" s="73" t="s">
        <v>560</v>
      </c>
      <c r="C20" s="70" t="s">
        <v>231</v>
      </c>
      <c r="D20" s="66">
        <v>171000</v>
      </c>
      <c r="E20" s="67" t="s">
        <v>215</v>
      </c>
      <c r="F20" s="67" t="s">
        <v>42</v>
      </c>
      <c r="G20" s="68"/>
      <c r="H20" s="68"/>
      <c r="I20" s="46"/>
      <c r="J20" s="46"/>
      <c r="K20" s="46"/>
      <c r="L20" s="46"/>
      <c r="M20" s="46"/>
      <c r="N20" s="46"/>
      <c r="O20" s="46"/>
      <c r="P20" s="46"/>
      <c r="Q20" s="46"/>
      <c r="R20" s="46"/>
    </row>
    <row r="21" spans="1:18" ht="243.75" x14ac:dyDescent="0.3">
      <c r="A21" s="61">
        <v>12</v>
      </c>
      <c r="B21" s="73" t="s">
        <v>78</v>
      </c>
      <c r="C21" s="70" t="s">
        <v>232</v>
      </c>
      <c r="D21" s="66">
        <v>131000</v>
      </c>
      <c r="E21" s="67" t="s">
        <v>233</v>
      </c>
      <c r="F21" s="67" t="s">
        <v>42</v>
      </c>
      <c r="G21" s="68"/>
      <c r="H21" s="68"/>
      <c r="I21" s="46"/>
      <c r="J21" s="46"/>
      <c r="K21" s="46"/>
      <c r="L21" s="46"/>
      <c r="M21" s="46"/>
      <c r="N21" s="46"/>
      <c r="O21" s="46"/>
      <c r="P21" s="46"/>
      <c r="Q21" s="46"/>
      <c r="R21" s="46"/>
    </row>
    <row r="22" spans="1:18" ht="165" x14ac:dyDescent="0.3">
      <c r="A22" s="61">
        <v>13</v>
      </c>
      <c r="B22" s="73" t="s">
        <v>79</v>
      </c>
      <c r="C22" s="69" t="s">
        <v>234</v>
      </c>
      <c r="D22" s="66">
        <v>253000</v>
      </c>
      <c r="E22" s="67" t="s">
        <v>235</v>
      </c>
      <c r="F22" s="67" t="s">
        <v>42</v>
      </c>
      <c r="G22" s="68"/>
      <c r="H22" s="68"/>
      <c r="I22" s="46"/>
      <c r="J22" s="46"/>
      <c r="K22" s="46"/>
      <c r="L22" s="46"/>
      <c r="M22" s="46"/>
      <c r="N22" s="46"/>
      <c r="O22" s="46"/>
      <c r="P22" s="46"/>
      <c r="Q22" s="46"/>
      <c r="R22" s="46"/>
    </row>
    <row r="23" spans="1:18" ht="165" x14ac:dyDescent="0.3">
      <c r="A23" s="61">
        <v>14</v>
      </c>
      <c r="B23" s="73" t="s">
        <v>80</v>
      </c>
      <c r="C23" s="69" t="s">
        <v>236</v>
      </c>
      <c r="D23" s="66">
        <v>186000</v>
      </c>
      <c r="E23" s="67" t="s">
        <v>230</v>
      </c>
      <c r="F23" s="67" t="s">
        <v>42</v>
      </c>
      <c r="G23" s="68"/>
      <c r="H23" s="68"/>
      <c r="I23" s="46"/>
      <c r="J23" s="46"/>
      <c r="K23" s="46"/>
      <c r="L23" s="46"/>
      <c r="M23" s="46"/>
      <c r="N23" s="46"/>
      <c r="O23" s="46"/>
      <c r="P23" s="46"/>
      <c r="Q23" s="46"/>
      <c r="R23" s="46"/>
    </row>
    <row r="24" spans="1:18" ht="165" x14ac:dyDescent="0.3">
      <c r="A24" s="61">
        <v>15</v>
      </c>
      <c r="B24" s="73" t="s">
        <v>81</v>
      </c>
      <c r="C24" s="69" t="s">
        <v>237</v>
      </c>
      <c r="D24" s="66">
        <v>340000</v>
      </c>
      <c r="E24" s="67" t="s">
        <v>230</v>
      </c>
      <c r="F24" s="67" t="s">
        <v>42</v>
      </c>
      <c r="G24" s="68"/>
      <c r="H24" s="68"/>
      <c r="I24" s="46"/>
      <c r="J24" s="46"/>
      <c r="K24" s="46"/>
      <c r="L24" s="46"/>
      <c r="M24" s="46"/>
      <c r="N24" s="46"/>
      <c r="O24" s="46"/>
      <c r="P24" s="46"/>
      <c r="Q24" s="46"/>
      <c r="R24" s="46"/>
    </row>
    <row r="25" spans="1:18" ht="90" x14ac:dyDescent="0.3">
      <c r="A25" s="61">
        <v>16</v>
      </c>
      <c r="B25" s="73" t="s">
        <v>82</v>
      </c>
      <c r="C25" s="69" t="s">
        <v>238</v>
      </c>
      <c r="D25" s="66">
        <v>332000</v>
      </c>
      <c r="E25" s="67" t="s">
        <v>239</v>
      </c>
      <c r="F25" s="67" t="s">
        <v>42</v>
      </c>
      <c r="G25" s="68"/>
      <c r="H25" s="68"/>
      <c r="I25" s="46"/>
      <c r="J25" s="46"/>
      <c r="K25" s="46"/>
      <c r="L25" s="46"/>
      <c r="M25" s="46"/>
      <c r="N25" s="46"/>
      <c r="O25" s="46"/>
      <c r="P25" s="46"/>
      <c r="Q25" s="46"/>
      <c r="R25" s="46"/>
    </row>
    <row r="26" spans="1:18" ht="105" x14ac:dyDescent="0.3">
      <c r="A26" s="61">
        <v>17</v>
      </c>
      <c r="B26" s="73" t="s">
        <v>83</v>
      </c>
      <c r="C26" s="69" t="s">
        <v>240</v>
      </c>
      <c r="D26" s="66">
        <v>490000</v>
      </c>
      <c r="E26" s="67" t="s">
        <v>228</v>
      </c>
      <c r="F26" s="67" t="s">
        <v>42</v>
      </c>
      <c r="G26" s="68"/>
      <c r="H26" s="68"/>
      <c r="I26" s="46"/>
      <c r="J26" s="46"/>
      <c r="K26" s="46"/>
      <c r="L26" s="46"/>
      <c r="M26" s="46"/>
      <c r="N26" s="46"/>
      <c r="O26" s="46"/>
      <c r="P26" s="46"/>
      <c r="Q26" s="46"/>
      <c r="R26" s="46"/>
    </row>
    <row r="27" spans="1:18" ht="105" x14ac:dyDescent="0.3">
      <c r="A27" s="61">
        <v>18</v>
      </c>
      <c r="B27" s="73" t="s">
        <v>84</v>
      </c>
      <c r="C27" s="69" t="s">
        <v>241</v>
      </c>
      <c r="D27" s="66">
        <v>522000</v>
      </c>
      <c r="E27" s="67" t="s">
        <v>228</v>
      </c>
      <c r="F27" s="67" t="s">
        <v>42</v>
      </c>
      <c r="G27" s="68"/>
      <c r="H27" s="68"/>
      <c r="I27" s="46"/>
      <c r="J27" s="46"/>
      <c r="K27" s="46"/>
      <c r="L27" s="46"/>
      <c r="M27" s="46"/>
      <c r="N27" s="46"/>
      <c r="O27" s="46"/>
      <c r="P27" s="46"/>
      <c r="Q27" s="46"/>
      <c r="R27" s="46"/>
    </row>
    <row r="28" spans="1:18" ht="105" x14ac:dyDescent="0.3">
      <c r="A28" s="61">
        <v>19</v>
      </c>
      <c r="B28" s="73" t="s">
        <v>85</v>
      </c>
      <c r="C28" s="69" t="s">
        <v>242</v>
      </c>
      <c r="D28" s="66">
        <v>942000</v>
      </c>
      <c r="E28" s="67" t="s">
        <v>224</v>
      </c>
      <c r="F28" s="67" t="s">
        <v>42</v>
      </c>
      <c r="G28" s="68"/>
      <c r="H28" s="68"/>
      <c r="I28" s="46"/>
      <c r="J28" s="46"/>
      <c r="K28" s="46"/>
      <c r="L28" s="46"/>
      <c r="M28" s="46"/>
      <c r="N28" s="46"/>
      <c r="O28" s="46"/>
      <c r="P28" s="46"/>
      <c r="Q28" s="46"/>
      <c r="R28" s="46"/>
    </row>
    <row r="29" spans="1:18" ht="195" x14ac:dyDescent="0.3">
      <c r="A29" s="61">
        <v>20</v>
      </c>
      <c r="B29" s="73" t="s">
        <v>86</v>
      </c>
      <c r="C29" s="69" t="s">
        <v>243</v>
      </c>
      <c r="D29" s="66">
        <v>298000</v>
      </c>
      <c r="E29" s="67" t="s">
        <v>228</v>
      </c>
      <c r="F29" s="67" t="s">
        <v>42</v>
      </c>
      <c r="G29" s="68"/>
      <c r="H29" s="68"/>
      <c r="I29" s="46"/>
      <c r="J29" s="46"/>
      <c r="K29" s="46"/>
      <c r="L29" s="46"/>
      <c r="M29" s="46"/>
      <c r="N29" s="46"/>
      <c r="O29" s="46"/>
      <c r="P29" s="46"/>
      <c r="Q29" s="46"/>
      <c r="R29" s="46"/>
    </row>
    <row r="30" spans="1:18" ht="255" x14ac:dyDescent="0.3">
      <c r="A30" s="61">
        <v>21</v>
      </c>
      <c r="B30" s="73" t="s">
        <v>87</v>
      </c>
      <c r="C30" s="69" t="s">
        <v>244</v>
      </c>
      <c r="D30" s="66">
        <v>478000</v>
      </c>
      <c r="E30" s="67" t="s">
        <v>230</v>
      </c>
      <c r="F30" s="67" t="s">
        <v>42</v>
      </c>
      <c r="G30" s="68"/>
      <c r="H30" s="68"/>
      <c r="I30" s="46"/>
      <c r="J30" s="46"/>
      <c r="K30" s="46"/>
      <c r="L30" s="46"/>
      <c r="M30" s="46"/>
      <c r="N30" s="46"/>
      <c r="O30" s="46"/>
      <c r="P30" s="46"/>
      <c r="Q30" s="46"/>
      <c r="R30" s="46"/>
    </row>
    <row r="31" spans="1:18" ht="90" x14ac:dyDescent="0.3">
      <c r="A31" s="61">
        <v>22</v>
      </c>
      <c r="B31" s="73" t="s">
        <v>88</v>
      </c>
      <c r="C31" s="69" t="s">
        <v>245</v>
      </c>
      <c r="D31" s="66">
        <v>362000</v>
      </c>
      <c r="E31" s="67" t="s">
        <v>246</v>
      </c>
      <c r="F31" s="67" t="s">
        <v>42</v>
      </c>
      <c r="G31" s="68"/>
      <c r="H31" s="68"/>
      <c r="I31" s="46"/>
      <c r="J31" s="46"/>
      <c r="K31" s="46"/>
      <c r="L31" s="46"/>
      <c r="M31" s="46"/>
      <c r="N31" s="46"/>
      <c r="O31" s="46"/>
      <c r="P31" s="46"/>
      <c r="Q31" s="46"/>
      <c r="R31" s="46"/>
    </row>
    <row r="32" spans="1:18" ht="60" x14ac:dyDescent="0.3">
      <c r="A32" s="61">
        <v>23</v>
      </c>
      <c r="B32" s="73" t="s">
        <v>89</v>
      </c>
      <c r="C32" s="69" t="s">
        <v>247</v>
      </c>
      <c r="D32" s="66">
        <v>348000</v>
      </c>
      <c r="E32" s="67" t="s">
        <v>215</v>
      </c>
      <c r="F32" s="67" t="s">
        <v>42</v>
      </c>
      <c r="G32" s="68"/>
      <c r="H32" s="68"/>
      <c r="I32" s="46"/>
      <c r="J32" s="46"/>
      <c r="K32" s="46"/>
      <c r="L32" s="46"/>
      <c r="M32" s="46"/>
      <c r="N32" s="46"/>
      <c r="O32" s="46"/>
      <c r="P32" s="46"/>
      <c r="Q32" s="46"/>
      <c r="R32" s="46"/>
    </row>
    <row r="33" spans="1:19" ht="45" x14ac:dyDescent="0.3">
      <c r="A33" s="61">
        <v>24</v>
      </c>
      <c r="B33" s="73" t="s">
        <v>90</v>
      </c>
      <c r="C33" s="69" t="s">
        <v>248</v>
      </c>
      <c r="D33" s="66">
        <v>483000</v>
      </c>
      <c r="E33" s="67" t="s">
        <v>215</v>
      </c>
      <c r="F33" s="67" t="s">
        <v>42</v>
      </c>
      <c r="G33" s="68"/>
      <c r="H33" s="68"/>
      <c r="I33" s="46"/>
      <c r="J33" s="46"/>
      <c r="K33" s="46"/>
      <c r="L33" s="46"/>
      <c r="M33" s="46"/>
      <c r="N33" s="46"/>
      <c r="O33" s="46"/>
      <c r="P33" s="46"/>
      <c r="Q33" s="46"/>
      <c r="R33" s="46"/>
    </row>
    <row r="34" spans="1:19" ht="285" x14ac:dyDescent="0.3">
      <c r="A34" s="61">
        <v>25</v>
      </c>
      <c r="B34" s="73" t="s">
        <v>91</v>
      </c>
      <c r="C34" s="69" t="s">
        <v>249</v>
      </c>
      <c r="D34" s="66">
        <v>207000</v>
      </c>
      <c r="E34" s="67" t="s">
        <v>246</v>
      </c>
      <c r="F34" s="67" t="s">
        <v>42</v>
      </c>
      <c r="G34" s="68"/>
      <c r="H34" s="68"/>
      <c r="I34" s="46"/>
      <c r="J34" s="46"/>
      <c r="K34" s="46"/>
      <c r="L34" s="46"/>
      <c r="M34" s="46"/>
      <c r="N34" s="46"/>
      <c r="O34" s="46"/>
      <c r="P34" s="46"/>
      <c r="Q34" s="46"/>
      <c r="R34" s="46"/>
    </row>
    <row r="35" spans="1:19" ht="120" x14ac:dyDescent="0.3">
      <c r="A35" s="61">
        <v>26</v>
      </c>
      <c r="B35" s="73" t="s">
        <v>92</v>
      </c>
      <c r="C35" s="69" t="s">
        <v>250</v>
      </c>
      <c r="D35" s="66">
        <v>479000</v>
      </c>
      <c r="E35" s="67" t="s">
        <v>233</v>
      </c>
      <c r="F35" s="67" t="s">
        <v>42</v>
      </c>
      <c r="G35" s="68"/>
      <c r="H35" s="68"/>
      <c r="I35" s="46"/>
      <c r="J35" s="46"/>
      <c r="K35" s="46"/>
      <c r="L35" s="46"/>
      <c r="M35" s="46"/>
      <c r="N35" s="46"/>
      <c r="O35" s="46"/>
      <c r="P35" s="46"/>
      <c r="Q35" s="46"/>
      <c r="R35" s="46"/>
    </row>
    <row r="36" spans="1:19" ht="225" x14ac:dyDescent="0.3">
      <c r="A36" s="61">
        <v>27</v>
      </c>
      <c r="B36" s="73" t="s">
        <v>93</v>
      </c>
      <c r="C36" s="69" t="s">
        <v>251</v>
      </c>
      <c r="D36" s="66">
        <v>121000</v>
      </c>
      <c r="E36" s="67" t="s">
        <v>217</v>
      </c>
      <c r="F36" s="67" t="s">
        <v>42</v>
      </c>
      <c r="G36" s="68"/>
      <c r="H36" s="68"/>
      <c r="I36" s="46"/>
      <c r="J36" s="46"/>
      <c r="K36" s="46"/>
      <c r="L36" s="46"/>
      <c r="M36" s="46"/>
      <c r="N36" s="46"/>
      <c r="O36" s="46"/>
      <c r="P36" s="46"/>
      <c r="Q36" s="46"/>
      <c r="R36" s="46"/>
    </row>
    <row r="37" spans="1:19" ht="225" x14ac:dyDescent="0.3">
      <c r="A37" s="61">
        <v>28</v>
      </c>
      <c r="B37" s="73" t="s">
        <v>94</v>
      </c>
      <c r="C37" s="69" t="s">
        <v>252</v>
      </c>
      <c r="D37" s="66">
        <v>427000</v>
      </c>
      <c r="E37" s="67" t="s">
        <v>217</v>
      </c>
      <c r="F37" s="67" t="s">
        <v>42</v>
      </c>
      <c r="G37" s="68"/>
      <c r="H37" s="68"/>
      <c r="I37" s="46"/>
      <c r="J37" s="46"/>
      <c r="K37" s="46"/>
      <c r="L37" s="46"/>
      <c r="M37" s="46"/>
      <c r="N37" s="46"/>
      <c r="O37" s="46"/>
      <c r="P37" s="46"/>
      <c r="Q37" s="46"/>
      <c r="R37" s="46"/>
    </row>
    <row r="38" spans="1:19" ht="255" x14ac:dyDescent="0.3">
      <c r="A38" s="61">
        <v>29</v>
      </c>
      <c r="B38" s="73" t="s">
        <v>95</v>
      </c>
      <c r="C38" s="71" t="s">
        <v>253</v>
      </c>
      <c r="D38" s="11">
        <v>242000</v>
      </c>
      <c r="E38" s="61" t="s">
        <v>246</v>
      </c>
      <c r="F38" s="67" t="s">
        <v>42</v>
      </c>
      <c r="G38" s="46"/>
      <c r="H38" s="46"/>
      <c r="I38" s="46"/>
      <c r="J38" s="46"/>
      <c r="K38" s="46"/>
      <c r="L38" s="46"/>
      <c r="M38" s="72"/>
      <c r="N38" s="46"/>
      <c r="O38" s="46"/>
      <c r="P38" s="46"/>
      <c r="Q38" s="46"/>
      <c r="R38" s="46"/>
    </row>
    <row r="39" spans="1:19" ht="409.5" x14ac:dyDescent="0.3">
      <c r="A39" s="61">
        <v>30</v>
      </c>
      <c r="B39" s="73" t="s">
        <v>96</v>
      </c>
      <c r="C39" s="71" t="s">
        <v>254</v>
      </c>
      <c r="D39" s="11">
        <v>431000</v>
      </c>
      <c r="E39" s="61" t="s">
        <v>255</v>
      </c>
      <c r="F39" s="67" t="s">
        <v>42</v>
      </c>
      <c r="G39" s="46"/>
      <c r="H39" s="46"/>
      <c r="I39" s="46"/>
      <c r="J39" s="46"/>
      <c r="K39" s="46"/>
      <c r="L39" s="46"/>
      <c r="M39" s="72"/>
      <c r="N39" s="46"/>
      <c r="O39" s="46"/>
      <c r="P39" s="46"/>
      <c r="Q39" s="46"/>
      <c r="R39" s="46"/>
    </row>
    <row r="40" spans="1:19" ht="120" x14ac:dyDescent="0.3">
      <c r="A40" s="61">
        <v>31</v>
      </c>
      <c r="B40" s="74" t="s">
        <v>97</v>
      </c>
      <c r="C40" s="71" t="s">
        <v>256</v>
      </c>
      <c r="D40" s="11">
        <v>544000</v>
      </c>
      <c r="E40" s="61" t="s">
        <v>257</v>
      </c>
      <c r="F40" s="67" t="s">
        <v>42</v>
      </c>
      <c r="G40" s="46"/>
      <c r="H40" s="46"/>
      <c r="I40" s="46"/>
      <c r="J40" s="46"/>
      <c r="K40" s="46"/>
      <c r="L40" s="46"/>
      <c r="M40" s="72"/>
      <c r="N40" s="46"/>
      <c r="O40" s="46"/>
      <c r="P40" s="46"/>
      <c r="Q40" s="46"/>
      <c r="R40" s="46"/>
    </row>
    <row r="41" spans="1:19" ht="120" x14ac:dyDescent="0.3">
      <c r="A41" s="61">
        <v>32</v>
      </c>
      <c r="B41" s="73" t="s">
        <v>98</v>
      </c>
      <c r="C41" s="71" t="s">
        <v>258</v>
      </c>
      <c r="D41" s="11">
        <v>414000</v>
      </c>
      <c r="E41" s="61" t="s">
        <v>215</v>
      </c>
      <c r="F41" s="67" t="s">
        <v>42</v>
      </c>
      <c r="G41" s="46"/>
      <c r="H41" s="46"/>
      <c r="I41" s="46"/>
      <c r="J41" s="46"/>
      <c r="K41" s="46"/>
      <c r="L41" s="46"/>
      <c r="M41" s="72"/>
      <c r="N41" s="46"/>
      <c r="O41" s="46"/>
      <c r="P41" s="46"/>
      <c r="Q41" s="46"/>
      <c r="R41" s="46"/>
    </row>
    <row r="42" spans="1:19" ht="135" x14ac:dyDescent="0.3">
      <c r="A42" s="61">
        <v>33</v>
      </c>
      <c r="B42" s="73" t="s">
        <v>211</v>
      </c>
      <c r="C42" s="71" t="s">
        <v>259</v>
      </c>
      <c r="D42" s="19" t="s">
        <v>523</v>
      </c>
      <c r="E42" s="61" t="s">
        <v>260</v>
      </c>
      <c r="F42" s="67" t="s">
        <v>42</v>
      </c>
      <c r="G42" s="46"/>
      <c r="H42" s="46"/>
      <c r="I42" s="46"/>
      <c r="J42" s="46"/>
      <c r="K42" s="46"/>
      <c r="L42" s="46"/>
      <c r="M42" s="72"/>
      <c r="N42" s="46"/>
      <c r="O42" s="46"/>
      <c r="P42" s="46"/>
      <c r="Q42" s="46"/>
      <c r="R42" s="46"/>
    </row>
    <row r="43" spans="1:19" s="55" customFormat="1" ht="18.75" customHeight="1" x14ac:dyDescent="0.3">
      <c r="A43" s="209" t="s">
        <v>261</v>
      </c>
      <c r="B43" s="210"/>
      <c r="C43" s="210"/>
      <c r="D43" s="83">
        <f>SUM(D10:D42)</f>
        <v>10891000</v>
      </c>
      <c r="E43" s="62"/>
      <c r="F43" s="84" t="s">
        <v>262</v>
      </c>
      <c r="G43" s="85"/>
      <c r="H43" s="85"/>
      <c r="I43" s="85"/>
      <c r="J43" s="85"/>
      <c r="K43" s="85"/>
      <c r="L43" s="85"/>
      <c r="M43" s="86"/>
      <c r="N43" s="85"/>
      <c r="O43" s="85"/>
      <c r="P43" s="85"/>
      <c r="Q43" s="85"/>
      <c r="R43" s="87"/>
    </row>
    <row r="44" spans="1:19" x14ac:dyDescent="0.3">
      <c r="A44" s="76"/>
      <c r="B44" s="75"/>
      <c r="C44" s="77"/>
      <c r="D44" s="78"/>
      <c r="E44" s="76"/>
      <c r="F44" s="79"/>
      <c r="G44" s="59"/>
      <c r="H44" s="59"/>
      <c r="I44" s="59"/>
      <c r="J44" s="59"/>
      <c r="K44" s="59"/>
      <c r="L44" s="59"/>
      <c r="M44" s="80"/>
      <c r="N44" s="59"/>
      <c r="O44" s="59"/>
      <c r="P44" s="59"/>
      <c r="Q44" s="59"/>
      <c r="R44" s="59"/>
      <c r="S44" s="59"/>
    </row>
    <row r="45" spans="1:19" x14ac:dyDescent="0.3">
      <c r="A45" s="76"/>
      <c r="B45" s="75"/>
      <c r="C45" s="77"/>
      <c r="D45" s="78"/>
      <c r="E45" s="76"/>
      <c r="F45" s="79"/>
      <c r="G45" s="59"/>
      <c r="H45" s="59"/>
      <c r="I45" s="59"/>
      <c r="J45" s="59"/>
      <c r="K45" s="59"/>
      <c r="L45" s="59"/>
      <c r="M45" s="80"/>
      <c r="N45" s="59"/>
      <c r="O45" s="59"/>
      <c r="P45" s="59"/>
      <c r="Q45" s="59"/>
      <c r="R45" s="59"/>
      <c r="S45" s="59"/>
    </row>
    <row r="46" spans="1:19" x14ac:dyDescent="0.3">
      <c r="A46" s="76"/>
      <c r="B46" s="75"/>
      <c r="C46" s="77"/>
      <c r="D46" s="78"/>
      <c r="E46" s="76"/>
      <c r="F46" s="79"/>
      <c r="G46" s="59"/>
      <c r="H46" s="59"/>
      <c r="I46" s="59"/>
      <c r="J46" s="59"/>
      <c r="K46" s="59"/>
      <c r="L46" s="59"/>
      <c r="M46" s="80"/>
      <c r="N46" s="59"/>
      <c r="O46" s="59"/>
      <c r="P46" s="59"/>
      <c r="Q46" s="59"/>
      <c r="R46" s="59"/>
      <c r="S46" s="59"/>
    </row>
  </sheetData>
  <mergeCells count="14">
    <mergeCell ref="O1:R1"/>
    <mergeCell ref="A1:N1"/>
    <mergeCell ref="A5:N5"/>
    <mergeCell ref="A2:R2"/>
    <mergeCell ref="A3:R3"/>
    <mergeCell ref="A43:C43"/>
    <mergeCell ref="A6:N6"/>
    <mergeCell ref="A7:A9"/>
    <mergeCell ref="B7:B9"/>
    <mergeCell ref="C7:C9"/>
    <mergeCell ref="F7:F9"/>
    <mergeCell ref="G7:R7"/>
    <mergeCell ref="G8:I8"/>
    <mergeCell ref="J8:R8"/>
  </mergeCells>
  <pageMargins left="0.70866141732283472" right="0.70866141732283472" top="0.74803149606299213" bottom="0.74803149606299213" header="0.31496062992125984" footer="0.31496062992125984"/>
  <pageSetup paperSize="9" firstPageNumber="4" orientation="landscape" useFirstPageNumber="1" r:id="rId1"/>
  <headerFooter>
    <oddFooter>&amp;C&amp;"TH SarabunIT๙,ธรรมดา"&amp;14&amp;P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zoomScale="60" zoomScaleNormal="60" workbookViewId="0">
      <selection activeCell="D14" sqref="D14"/>
    </sheetView>
  </sheetViews>
  <sheetFormatPr defaultRowHeight="18.75" x14ac:dyDescent="0.3"/>
  <cols>
    <col min="1" max="1" width="5.5" style="4" customWidth="1"/>
    <col min="2" max="2" width="21.625" style="3"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35</v>
      </c>
      <c r="B5" s="211"/>
      <c r="C5" s="211"/>
      <c r="D5" s="211"/>
      <c r="E5" s="211"/>
      <c r="F5" s="211"/>
      <c r="G5" s="211"/>
      <c r="H5" s="211"/>
      <c r="I5" s="211"/>
      <c r="J5" s="211"/>
      <c r="K5" s="211"/>
      <c r="L5" s="211"/>
      <c r="M5" s="211"/>
      <c r="N5" s="211"/>
    </row>
    <row r="6" spans="1:18" ht="19.5" thickBot="1" x14ac:dyDescent="0.35">
      <c r="A6" s="211" t="s">
        <v>384</v>
      </c>
      <c r="B6" s="211"/>
      <c r="C6" s="211"/>
      <c r="D6" s="211"/>
      <c r="E6" s="211"/>
      <c r="F6" s="211"/>
      <c r="G6" s="211"/>
      <c r="H6" s="211"/>
      <c r="I6" s="211"/>
      <c r="J6" s="211"/>
      <c r="K6" s="211"/>
      <c r="L6" s="211"/>
      <c r="M6" s="211"/>
      <c r="N6" s="211"/>
    </row>
    <row r="7" spans="1:18" ht="19.5" customHeight="1" thickBot="1" x14ac:dyDescent="0.35">
      <c r="A7" s="212" t="s">
        <v>37</v>
      </c>
      <c r="B7" s="212" t="s">
        <v>13</v>
      </c>
      <c r="C7" s="212" t="s">
        <v>14</v>
      </c>
      <c r="D7" s="5" t="s">
        <v>4</v>
      </c>
      <c r="E7" s="6" t="s">
        <v>16</v>
      </c>
      <c r="F7" s="212" t="s">
        <v>6</v>
      </c>
      <c r="G7" s="216" t="s">
        <v>396</v>
      </c>
      <c r="H7" s="217"/>
      <c r="I7" s="217"/>
      <c r="J7" s="217"/>
      <c r="K7" s="217"/>
      <c r="L7" s="217"/>
      <c r="M7" s="217"/>
      <c r="N7" s="217"/>
      <c r="O7" s="217"/>
      <c r="P7" s="217"/>
      <c r="Q7" s="217"/>
      <c r="R7" s="218"/>
    </row>
    <row r="8" spans="1:18" ht="19.5" customHeight="1" thickBot="1" x14ac:dyDescent="0.35">
      <c r="A8" s="213"/>
      <c r="B8" s="213"/>
      <c r="C8" s="213"/>
      <c r="D8" s="24" t="s">
        <v>15</v>
      </c>
      <c r="E8" s="8" t="s">
        <v>17</v>
      </c>
      <c r="F8" s="213"/>
      <c r="G8" s="219" t="s">
        <v>397</v>
      </c>
      <c r="H8" s="220"/>
      <c r="I8" s="221"/>
      <c r="J8" s="216" t="s">
        <v>398</v>
      </c>
      <c r="K8" s="217"/>
      <c r="L8" s="217"/>
      <c r="M8" s="217"/>
      <c r="N8" s="217"/>
      <c r="O8" s="217"/>
      <c r="P8" s="217"/>
      <c r="Q8" s="217"/>
      <c r="R8" s="218"/>
    </row>
    <row r="9" spans="1:18" ht="24" x14ac:dyDescent="0.3">
      <c r="A9" s="213"/>
      <c r="B9" s="231"/>
      <c r="C9" s="213"/>
      <c r="D9" s="24"/>
      <c r="E9" s="9"/>
      <c r="F9" s="231"/>
      <c r="G9" s="10" t="s">
        <v>18</v>
      </c>
      <c r="H9" s="10" t="s">
        <v>19</v>
      </c>
      <c r="I9" s="10" t="s">
        <v>20</v>
      </c>
      <c r="J9" s="10" t="s">
        <v>21</v>
      </c>
      <c r="K9" s="10" t="s">
        <v>22</v>
      </c>
      <c r="L9" s="10" t="s">
        <v>23</v>
      </c>
      <c r="M9" s="10" t="s">
        <v>24</v>
      </c>
      <c r="N9" s="10" t="s">
        <v>25</v>
      </c>
      <c r="O9" s="10" t="s">
        <v>26</v>
      </c>
      <c r="P9" s="10" t="s">
        <v>27</v>
      </c>
      <c r="Q9" s="10" t="s">
        <v>28</v>
      </c>
      <c r="R9" s="10" t="s">
        <v>29</v>
      </c>
    </row>
    <row r="10" spans="1:18" ht="37.5" x14ac:dyDescent="0.3">
      <c r="A10" s="90">
        <v>1</v>
      </c>
      <c r="B10" s="88" t="s">
        <v>385</v>
      </c>
      <c r="C10" s="88" t="s">
        <v>386</v>
      </c>
      <c r="D10" s="89">
        <v>1700000</v>
      </c>
      <c r="E10" s="90" t="s">
        <v>387</v>
      </c>
      <c r="F10" s="90" t="s">
        <v>52</v>
      </c>
      <c r="G10" s="91"/>
      <c r="H10" s="91"/>
      <c r="I10" s="91"/>
      <c r="J10" s="91"/>
      <c r="K10" s="91"/>
      <c r="L10" s="91"/>
      <c r="M10" s="91"/>
      <c r="N10" s="91"/>
      <c r="O10" s="91"/>
      <c r="P10" s="91"/>
      <c r="Q10" s="91"/>
      <c r="R10" s="91"/>
    </row>
    <row r="11" spans="1:18" ht="126" x14ac:dyDescent="0.3">
      <c r="A11" s="90">
        <v>2</v>
      </c>
      <c r="B11" s="88" t="s">
        <v>388</v>
      </c>
      <c r="C11" s="92" t="s">
        <v>389</v>
      </c>
      <c r="D11" s="89">
        <v>216000</v>
      </c>
      <c r="E11" s="90" t="s">
        <v>298</v>
      </c>
      <c r="F11" s="90" t="s">
        <v>52</v>
      </c>
      <c r="G11" s="91"/>
      <c r="H11" s="91"/>
      <c r="I11" s="91"/>
      <c r="J11" s="91"/>
      <c r="K11" s="91"/>
      <c r="L11" s="91"/>
      <c r="M11" s="91"/>
      <c r="N11" s="91"/>
      <c r="O11" s="91"/>
      <c r="P11" s="91"/>
      <c r="Q11" s="91"/>
      <c r="R11" s="91"/>
    </row>
    <row r="12" spans="1:18" ht="100.5" customHeight="1" x14ac:dyDescent="0.3">
      <c r="A12" s="90">
        <v>3</v>
      </c>
      <c r="B12" s="88" t="s">
        <v>390</v>
      </c>
      <c r="C12" s="88" t="s">
        <v>391</v>
      </c>
      <c r="D12" s="89">
        <v>108000</v>
      </c>
      <c r="E12" s="90" t="s">
        <v>298</v>
      </c>
      <c r="F12" s="90" t="s">
        <v>52</v>
      </c>
      <c r="G12" s="91"/>
      <c r="H12" s="91"/>
      <c r="I12" s="91"/>
      <c r="J12" s="91"/>
      <c r="K12" s="91"/>
      <c r="L12" s="91"/>
      <c r="M12" s="91"/>
      <c r="N12" s="91"/>
      <c r="O12" s="91"/>
      <c r="P12" s="91"/>
      <c r="Q12" s="91"/>
      <c r="R12" s="91"/>
    </row>
    <row r="13" spans="1:18" ht="265.5" customHeight="1" x14ac:dyDescent="0.3">
      <c r="A13" s="90">
        <v>4</v>
      </c>
      <c r="B13" s="88" t="s">
        <v>174</v>
      </c>
      <c r="C13" s="88" t="s">
        <v>392</v>
      </c>
      <c r="D13" s="89">
        <v>25000</v>
      </c>
      <c r="E13" s="90" t="s">
        <v>298</v>
      </c>
      <c r="F13" s="90" t="s">
        <v>52</v>
      </c>
      <c r="G13" s="91"/>
      <c r="H13" s="91"/>
      <c r="I13" s="91"/>
      <c r="J13" s="91"/>
      <c r="K13" s="91"/>
      <c r="L13" s="91"/>
      <c r="M13" s="91"/>
      <c r="N13" s="91"/>
      <c r="O13" s="91"/>
      <c r="P13" s="91"/>
      <c r="Q13" s="91"/>
      <c r="R13" s="91"/>
    </row>
    <row r="14" spans="1:18" ht="93.75" x14ac:dyDescent="0.3">
      <c r="A14" s="90">
        <v>5</v>
      </c>
      <c r="B14" s="88" t="s">
        <v>393</v>
      </c>
      <c r="C14" s="88" t="s">
        <v>394</v>
      </c>
      <c r="D14" s="89">
        <v>15000</v>
      </c>
      <c r="E14" s="90" t="s">
        <v>298</v>
      </c>
      <c r="F14" s="90" t="s">
        <v>52</v>
      </c>
      <c r="G14" s="91"/>
      <c r="H14" s="91"/>
      <c r="I14" s="91"/>
      <c r="J14" s="91"/>
      <c r="K14" s="91"/>
      <c r="L14" s="91"/>
      <c r="M14" s="91"/>
      <c r="N14" s="91"/>
      <c r="O14" s="91"/>
      <c r="P14" s="91"/>
      <c r="Q14" s="91"/>
      <c r="R14" s="91"/>
    </row>
    <row r="15" spans="1:18" s="55" customFormat="1" x14ac:dyDescent="0.3">
      <c r="A15" s="209" t="s">
        <v>395</v>
      </c>
      <c r="B15" s="210"/>
      <c r="C15" s="210"/>
      <c r="D15" s="115">
        <f>SUM(D10:D14)</f>
        <v>2064000</v>
      </c>
      <c r="E15" s="85"/>
      <c r="F15" s="85" t="s">
        <v>262</v>
      </c>
      <c r="G15" s="85"/>
      <c r="H15" s="85"/>
      <c r="I15" s="85"/>
      <c r="J15" s="85"/>
      <c r="K15" s="85"/>
      <c r="L15" s="85"/>
      <c r="M15" s="85"/>
      <c r="N15" s="85"/>
      <c r="O15" s="85"/>
      <c r="P15" s="85"/>
      <c r="Q15" s="85"/>
      <c r="R15" s="87"/>
    </row>
  </sheetData>
  <mergeCells count="14">
    <mergeCell ref="G7:R7"/>
    <mergeCell ref="G8:I8"/>
    <mergeCell ref="J8:R8"/>
    <mergeCell ref="A1:N1"/>
    <mergeCell ref="O1:R1"/>
    <mergeCell ref="A2:R2"/>
    <mergeCell ref="A3:R3"/>
    <mergeCell ref="A5:N5"/>
    <mergeCell ref="A6:N6"/>
    <mergeCell ref="A15:C15"/>
    <mergeCell ref="A7:A9"/>
    <mergeCell ref="B7:B9"/>
    <mergeCell ref="C7:C9"/>
    <mergeCell ref="F7:F9"/>
  </mergeCells>
  <pageMargins left="0.70866141732283472" right="0.70866141732283472" top="0.74803149606299213" bottom="0.74803149606299213" header="0.31496062992125984" footer="0.31496062992125984"/>
  <pageSetup paperSize="9" firstPageNumber="70" orientation="landscape" useFirstPageNumber="1" r:id="rId1"/>
  <headerFooter>
    <oddFooter>&amp;C&amp;"TH SarabunIT๙,ธรรมดา"&amp;14&amp;P</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zoomScale="60" zoomScaleNormal="60" workbookViewId="0">
      <selection activeCell="D11" sqref="D11"/>
    </sheetView>
  </sheetViews>
  <sheetFormatPr defaultRowHeight="18.75" x14ac:dyDescent="0.3"/>
  <cols>
    <col min="1" max="1" width="5.5" style="4" customWidth="1"/>
    <col min="2" max="2" width="21.625" style="3"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35</v>
      </c>
      <c r="B5" s="211"/>
      <c r="C5" s="211"/>
      <c r="D5" s="211"/>
      <c r="E5" s="211"/>
      <c r="F5" s="211"/>
      <c r="G5" s="211"/>
      <c r="H5" s="211"/>
      <c r="I5" s="211"/>
      <c r="J5" s="211"/>
      <c r="K5" s="211"/>
      <c r="L5" s="211"/>
      <c r="M5" s="211"/>
      <c r="N5" s="211"/>
    </row>
    <row r="6" spans="1:18" ht="19.5" customHeight="1" thickBot="1" x14ac:dyDescent="0.35">
      <c r="A6" s="211" t="s">
        <v>535</v>
      </c>
      <c r="B6" s="211"/>
      <c r="C6" s="211"/>
      <c r="D6" s="211"/>
      <c r="E6" s="211"/>
      <c r="F6" s="211"/>
      <c r="G6" s="211"/>
      <c r="H6" s="211"/>
      <c r="I6" s="211"/>
      <c r="J6" s="211"/>
      <c r="K6" s="211"/>
      <c r="L6" s="211"/>
      <c r="M6" s="211"/>
      <c r="N6" s="211"/>
    </row>
    <row r="7" spans="1:18" ht="19.5" customHeight="1" thickBot="1" x14ac:dyDescent="0.35">
      <c r="A7" s="212" t="s">
        <v>37</v>
      </c>
      <c r="B7" s="212" t="s">
        <v>13</v>
      </c>
      <c r="C7" s="212" t="s">
        <v>14</v>
      </c>
      <c r="D7" s="5" t="s">
        <v>4</v>
      </c>
      <c r="E7" s="6" t="s">
        <v>16</v>
      </c>
      <c r="F7" s="212" t="s">
        <v>6</v>
      </c>
      <c r="G7" s="216" t="s">
        <v>396</v>
      </c>
      <c r="H7" s="217"/>
      <c r="I7" s="217"/>
      <c r="J7" s="217"/>
      <c r="K7" s="217"/>
      <c r="L7" s="217"/>
      <c r="M7" s="217"/>
      <c r="N7" s="217"/>
      <c r="O7" s="217"/>
      <c r="P7" s="217"/>
      <c r="Q7" s="217"/>
      <c r="R7" s="218"/>
    </row>
    <row r="8" spans="1:18" ht="19.5" customHeight="1" thickBot="1" x14ac:dyDescent="0.35">
      <c r="A8" s="213"/>
      <c r="B8" s="213"/>
      <c r="C8" s="213"/>
      <c r="D8" s="24" t="s">
        <v>15</v>
      </c>
      <c r="E8" s="8" t="s">
        <v>17</v>
      </c>
      <c r="F8" s="213"/>
      <c r="G8" s="219" t="s">
        <v>397</v>
      </c>
      <c r="H8" s="220"/>
      <c r="I8" s="221"/>
      <c r="J8" s="216" t="s">
        <v>398</v>
      </c>
      <c r="K8" s="217"/>
      <c r="L8" s="217"/>
      <c r="M8" s="217"/>
      <c r="N8" s="217"/>
      <c r="O8" s="217"/>
      <c r="P8" s="217"/>
      <c r="Q8" s="217"/>
      <c r="R8" s="218"/>
    </row>
    <row r="9" spans="1:18" ht="24" x14ac:dyDescent="0.3">
      <c r="A9" s="213"/>
      <c r="B9" s="231"/>
      <c r="C9" s="213"/>
      <c r="D9" s="24"/>
      <c r="E9" s="9"/>
      <c r="F9" s="231"/>
      <c r="G9" s="10" t="s">
        <v>18</v>
      </c>
      <c r="H9" s="10" t="s">
        <v>19</v>
      </c>
      <c r="I9" s="10" t="s">
        <v>20</v>
      </c>
      <c r="J9" s="10" t="s">
        <v>21</v>
      </c>
      <c r="K9" s="10" t="s">
        <v>22</v>
      </c>
      <c r="L9" s="10" t="s">
        <v>23</v>
      </c>
      <c r="M9" s="10" t="s">
        <v>24</v>
      </c>
      <c r="N9" s="10" t="s">
        <v>25</v>
      </c>
      <c r="O9" s="10" t="s">
        <v>26</v>
      </c>
      <c r="P9" s="10" t="s">
        <v>27</v>
      </c>
      <c r="Q9" s="10" t="s">
        <v>28</v>
      </c>
      <c r="R9" s="10" t="s">
        <v>29</v>
      </c>
    </row>
    <row r="10" spans="1:18" ht="75" x14ac:dyDescent="0.3">
      <c r="A10" s="64">
        <v>1</v>
      </c>
      <c r="B10" s="2" t="s">
        <v>399</v>
      </c>
      <c r="C10" s="71" t="s">
        <v>400</v>
      </c>
      <c r="D10" s="19" t="s">
        <v>404</v>
      </c>
      <c r="E10" s="64" t="s">
        <v>221</v>
      </c>
      <c r="F10" s="67" t="s">
        <v>42</v>
      </c>
      <c r="G10" s="46"/>
      <c r="H10" s="46"/>
      <c r="I10" s="46"/>
      <c r="J10" s="46"/>
      <c r="K10" s="46"/>
      <c r="L10" s="46"/>
      <c r="M10" s="72"/>
      <c r="N10" s="46"/>
      <c r="O10" s="46"/>
      <c r="P10" s="46"/>
      <c r="Q10" s="46"/>
      <c r="R10" s="46"/>
    </row>
    <row r="11" spans="1:18" ht="75" x14ac:dyDescent="0.3">
      <c r="A11" s="64">
        <v>2</v>
      </c>
      <c r="B11" s="2" t="s">
        <v>401</v>
      </c>
      <c r="C11" s="71" t="s">
        <v>402</v>
      </c>
      <c r="D11" s="19" t="s">
        <v>405</v>
      </c>
      <c r="E11" s="64" t="s">
        <v>221</v>
      </c>
      <c r="F11" s="67" t="s">
        <v>42</v>
      </c>
      <c r="G11" s="46"/>
      <c r="H11" s="46"/>
      <c r="I11" s="46"/>
      <c r="J11" s="46"/>
      <c r="K11" s="46"/>
      <c r="L11" s="46"/>
      <c r="M11" s="46"/>
      <c r="N11" s="46"/>
      <c r="O11" s="46"/>
      <c r="P11" s="46"/>
      <c r="Q11" s="46"/>
      <c r="R11" s="46"/>
    </row>
    <row r="12" spans="1:18" x14ac:dyDescent="0.3">
      <c r="A12" s="109"/>
      <c r="B12" s="104" t="s">
        <v>403</v>
      </c>
      <c r="C12" s="81"/>
      <c r="D12" s="102">
        <v>3419000</v>
      </c>
      <c r="E12" s="81"/>
      <c r="F12" s="81" t="s">
        <v>262</v>
      </c>
      <c r="G12" s="81"/>
      <c r="H12" s="81"/>
      <c r="I12" s="81"/>
      <c r="J12" s="81"/>
      <c r="K12" s="81"/>
      <c r="L12" s="81"/>
      <c r="M12" s="81"/>
      <c r="N12" s="81"/>
      <c r="O12" s="81"/>
      <c r="P12" s="81"/>
      <c r="Q12" s="81"/>
      <c r="R12" s="82"/>
    </row>
  </sheetData>
  <mergeCells count="13">
    <mergeCell ref="A6:N6"/>
    <mergeCell ref="A1:N1"/>
    <mergeCell ref="O1:R1"/>
    <mergeCell ref="A2:R2"/>
    <mergeCell ref="A3:R3"/>
    <mergeCell ref="A5:N5"/>
    <mergeCell ref="A7:A9"/>
    <mergeCell ref="B7:B9"/>
    <mergeCell ref="C7:C9"/>
    <mergeCell ref="F7:F9"/>
    <mergeCell ref="G7:R7"/>
    <mergeCell ref="G8:I8"/>
    <mergeCell ref="J8:R8"/>
  </mergeCells>
  <pageMargins left="0.70866141732283472" right="0.70866141732283472" top="0.74803149606299213" bottom="0.74803149606299213" header="0.31496062992125984" footer="0.31496062992125984"/>
  <pageSetup paperSize="9" firstPageNumber="72" orientation="landscape" useFirstPageNumber="1" r:id="rId1"/>
  <headerFooter>
    <oddFooter>&amp;C&amp;"TH SarabunIT๙,ธรรมดา"&amp;14&amp;P</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zoomScale="60" zoomScaleNormal="60" workbookViewId="0">
      <selection activeCell="D13" sqref="D13"/>
    </sheetView>
  </sheetViews>
  <sheetFormatPr defaultRowHeight="18.75" x14ac:dyDescent="0.3"/>
  <cols>
    <col min="1" max="1" width="6.25" style="4" customWidth="1"/>
    <col min="2" max="2" width="21.625" style="4"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36</v>
      </c>
      <c r="B5" s="211"/>
      <c r="C5" s="211"/>
      <c r="D5" s="211"/>
      <c r="E5" s="211"/>
      <c r="F5" s="211"/>
      <c r="G5" s="211"/>
      <c r="H5" s="211"/>
      <c r="I5" s="211"/>
      <c r="J5" s="211"/>
      <c r="K5" s="211"/>
      <c r="L5" s="211"/>
      <c r="M5" s="211"/>
      <c r="N5" s="211"/>
    </row>
    <row r="6" spans="1:18" ht="19.5" thickBot="1" x14ac:dyDescent="0.35">
      <c r="A6" s="211" t="s">
        <v>48</v>
      </c>
      <c r="B6" s="211"/>
      <c r="C6" s="211"/>
      <c r="D6" s="211"/>
      <c r="E6" s="211"/>
      <c r="F6" s="211"/>
      <c r="G6" s="211"/>
      <c r="H6" s="211"/>
      <c r="I6" s="211"/>
      <c r="J6" s="211"/>
      <c r="K6" s="211"/>
      <c r="L6" s="211"/>
      <c r="M6" s="211"/>
      <c r="N6" s="211"/>
    </row>
    <row r="7" spans="1:18" ht="19.5" customHeight="1" thickBot="1" x14ac:dyDescent="0.35">
      <c r="A7" s="212" t="s">
        <v>37</v>
      </c>
      <c r="B7" s="212" t="s">
        <v>13</v>
      </c>
      <c r="C7" s="212" t="s">
        <v>14</v>
      </c>
      <c r="D7" s="5" t="s">
        <v>4</v>
      </c>
      <c r="E7" s="6" t="s">
        <v>16</v>
      </c>
      <c r="F7" s="240" t="s">
        <v>6</v>
      </c>
      <c r="G7" s="216" t="s">
        <v>396</v>
      </c>
      <c r="H7" s="217"/>
      <c r="I7" s="217"/>
      <c r="J7" s="217"/>
      <c r="K7" s="217"/>
      <c r="L7" s="217"/>
      <c r="M7" s="217"/>
      <c r="N7" s="217"/>
      <c r="O7" s="217"/>
      <c r="P7" s="217"/>
      <c r="Q7" s="217"/>
      <c r="R7" s="218"/>
    </row>
    <row r="8" spans="1:18" ht="19.5" customHeight="1" thickBot="1" x14ac:dyDescent="0.35">
      <c r="A8" s="213"/>
      <c r="B8" s="213"/>
      <c r="C8" s="213"/>
      <c r="D8" s="24" t="s">
        <v>15</v>
      </c>
      <c r="E8" s="8" t="s">
        <v>17</v>
      </c>
      <c r="F8" s="241"/>
      <c r="G8" s="219" t="s">
        <v>397</v>
      </c>
      <c r="H8" s="220"/>
      <c r="I8" s="221"/>
      <c r="J8" s="216" t="s">
        <v>398</v>
      </c>
      <c r="K8" s="217"/>
      <c r="L8" s="217"/>
      <c r="M8" s="217"/>
      <c r="N8" s="217"/>
      <c r="O8" s="217"/>
      <c r="P8" s="217"/>
      <c r="Q8" s="217"/>
      <c r="R8" s="218"/>
    </row>
    <row r="9" spans="1:18" ht="25.5" x14ac:dyDescent="0.3">
      <c r="A9" s="213"/>
      <c r="B9" s="213"/>
      <c r="C9" s="213"/>
      <c r="D9" s="24"/>
      <c r="E9" s="9"/>
      <c r="F9" s="241"/>
      <c r="G9" s="10" t="s">
        <v>18</v>
      </c>
      <c r="H9" s="10" t="s">
        <v>19</v>
      </c>
      <c r="I9" s="10" t="s">
        <v>20</v>
      </c>
      <c r="J9" s="10" t="s">
        <v>21</v>
      </c>
      <c r="K9" s="10" t="s">
        <v>22</v>
      </c>
      <c r="L9" s="10" t="s">
        <v>23</v>
      </c>
      <c r="M9" s="10" t="s">
        <v>24</v>
      </c>
      <c r="N9" s="10" t="s">
        <v>25</v>
      </c>
      <c r="O9" s="10" t="s">
        <v>26</v>
      </c>
      <c r="P9" s="10" t="s">
        <v>27</v>
      </c>
      <c r="Q9" s="10" t="s">
        <v>28</v>
      </c>
      <c r="R9" s="10" t="s">
        <v>29</v>
      </c>
    </row>
    <row r="10" spans="1:18" s="3" customFormat="1" ht="45.75" x14ac:dyDescent="0.3">
      <c r="A10" s="116">
        <v>1</v>
      </c>
      <c r="B10" s="88" t="s">
        <v>406</v>
      </c>
      <c r="C10" s="107" t="s">
        <v>407</v>
      </c>
      <c r="D10" s="89">
        <v>240000</v>
      </c>
      <c r="E10" s="88" t="s">
        <v>408</v>
      </c>
      <c r="F10" s="90" t="s">
        <v>50</v>
      </c>
      <c r="G10" s="91"/>
      <c r="H10" s="91"/>
      <c r="I10" s="91"/>
      <c r="J10" s="91"/>
      <c r="K10" s="91"/>
      <c r="L10" s="91"/>
      <c r="M10" s="91"/>
      <c r="N10" s="91"/>
      <c r="O10" s="91"/>
      <c r="P10" s="91"/>
      <c r="Q10" s="91"/>
      <c r="R10" s="91"/>
    </row>
    <row r="11" spans="1:18" s="3" customFormat="1" ht="60" x14ac:dyDescent="0.3">
      <c r="A11" s="116">
        <v>2</v>
      </c>
      <c r="B11" s="88" t="s">
        <v>121</v>
      </c>
      <c r="C11" s="99" t="s">
        <v>409</v>
      </c>
      <c r="D11" s="89">
        <v>15000</v>
      </c>
      <c r="E11" s="88" t="s">
        <v>408</v>
      </c>
      <c r="F11" s="90" t="s">
        <v>50</v>
      </c>
      <c r="G11" s="91"/>
      <c r="H11" s="91"/>
      <c r="I11" s="91"/>
      <c r="J11" s="91"/>
      <c r="K11" s="91"/>
      <c r="L11" s="91"/>
      <c r="M11" s="91"/>
      <c r="N11" s="91"/>
      <c r="O11" s="91"/>
      <c r="P11" s="91"/>
      <c r="Q11" s="91"/>
      <c r="R11" s="91"/>
    </row>
    <row r="12" spans="1:18" s="3" customFormat="1" ht="75" x14ac:dyDescent="0.3">
      <c r="A12" s="116">
        <v>3</v>
      </c>
      <c r="B12" s="88" t="s">
        <v>410</v>
      </c>
      <c r="C12" s="99" t="s">
        <v>411</v>
      </c>
      <c r="D12" s="89">
        <v>15000</v>
      </c>
      <c r="E12" s="88" t="s">
        <v>412</v>
      </c>
      <c r="F12" s="90" t="s">
        <v>50</v>
      </c>
      <c r="G12" s="91"/>
      <c r="H12" s="91"/>
      <c r="I12" s="91"/>
      <c r="J12" s="91"/>
      <c r="K12" s="91"/>
      <c r="L12" s="91"/>
      <c r="M12" s="91"/>
      <c r="N12" s="91"/>
      <c r="O12" s="91"/>
      <c r="P12" s="91"/>
      <c r="Q12" s="91"/>
      <c r="R12" s="91"/>
    </row>
    <row r="13" spans="1:18" s="3" customFormat="1" ht="75" x14ac:dyDescent="0.3">
      <c r="A13" s="116">
        <v>4</v>
      </c>
      <c r="B13" s="88" t="s">
        <v>122</v>
      </c>
      <c r="C13" s="99" t="s">
        <v>413</v>
      </c>
      <c r="D13" s="89">
        <v>15000</v>
      </c>
      <c r="E13" s="88" t="s">
        <v>412</v>
      </c>
      <c r="F13" s="90" t="s">
        <v>50</v>
      </c>
      <c r="G13" s="91"/>
      <c r="H13" s="91"/>
      <c r="I13" s="91"/>
      <c r="J13" s="91"/>
      <c r="K13" s="91"/>
      <c r="L13" s="91"/>
      <c r="M13" s="91"/>
      <c r="N13" s="91"/>
      <c r="O13" s="91"/>
      <c r="P13" s="91"/>
      <c r="Q13" s="91"/>
      <c r="R13" s="91"/>
    </row>
    <row r="14" spans="1:18" x14ac:dyDescent="0.3">
      <c r="A14" s="235" t="s">
        <v>414</v>
      </c>
      <c r="B14" s="236"/>
      <c r="C14" s="236"/>
      <c r="D14" s="115">
        <f>SUM(D10:D13)</f>
        <v>285000</v>
      </c>
      <c r="E14" s="81"/>
      <c r="F14" s="81" t="s">
        <v>262</v>
      </c>
      <c r="G14" s="81"/>
      <c r="H14" s="81"/>
      <c r="I14" s="81"/>
      <c r="J14" s="81"/>
      <c r="K14" s="81"/>
      <c r="L14" s="81"/>
      <c r="M14" s="81"/>
      <c r="N14" s="81"/>
      <c r="O14" s="81"/>
      <c r="P14" s="81"/>
      <c r="Q14" s="81"/>
      <c r="R14" s="82"/>
    </row>
  </sheetData>
  <mergeCells count="14">
    <mergeCell ref="A6:N6"/>
    <mergeCell ref="A1:N1"/>
    <mergeCell ref="O1:R1"/>
    <mergeCell ref="A5:N5"/>
    <mergeCell ref="A2:R2"/>
    <mergeCell ref="A3:R3"/>
    <mergeCell ref="F7:F9"/>
    <mergeCell ref="G7:R7"/>
    <mergeCell ref="G8:I8"/>
    <mergeCell ref="J8:R8"/>
    <mergeCell ref="A14:C14"/>
    <mergeCell ref="A7:A9"/>
    <mergeCell ref="B7:B9"/>
    <mergeCell ref="C7:C9"/>
  </mergeCells>
  <pageMargins left="0.70866141732283472" right="0.70866141732283472" top="0.74803149606299213" bottom="0.74803149606299213" header="0.31496062992125984" footer="0.31496062992125984"/>
  <pageSetup paperSize="9" firstPageNumber="73" orientation="landscape" useFirstPageNumber="1" r:id="rId1"/>
  <headerFooter>
    <oddFooter>&amp;C&amp;"TH SarabunIT๙,ธรรมดา"&amp;14&amp;P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topLeftCell="A13" zoomScale="60" zoomScaleNormal="60" workbookViewId="0">
      <selection activeCell="C23" sqref="C23"/>
    </sheetView>
  </sheetViews>
  <sheetFormatPr defaultRowHeight="18.75" x14ac:dyDescent="0.2"/>
  <cols>
    <col min="1" max="1" width="6.25" style="12" customWidth="1"/>
    <col min="2" max="2" width="21.625" style="3" customWidth="1"/>
    <col min="3" max="3" width="16.25" style="3" customWidth="1"/>
    <col min="4" max="4" width="11.875" style="13" customWidth="1"/>
    <col min="5" max="5" width="12.125" style="3" customWidth="1"/>
    <col min="6" max="6" width="11.375" style="3" customWidth="1"/>
    <col min="7" max="7" width="3.5" style="3" customWidth="1"/>
    <col min="8" max="8" width="3.75" style="3" customWidth="1"/>
    <col min="9" max="10" width="3.625" style="3" customWidth="1"/>
    <col min="11" max="11" width="3.5" style="3" customWidth="1"/>
    <col min="12" max="12" width="3.75" style="3" customWidth="1"/>
    <col min="13" max="13" width="3.5" style="3" customWidth="1"/>
    <col min="14" max="18" width="3.625" style="3" customWidth="1"/>
    <col min="19" max="16384" width="9" style="3"/>
  </cols>
  <sheetData>
    <row r="1" spans="1:18" x14ac:dyDescent="0.2">
      <c r="A1" s="247" t="s">
        <v>38</v>
      </c>
      <c r="B1" s="247"/>
      <c r="C1" s="247"/>
      <c r="D1" s="247"/>
      <c r="E1" s="247"/>
      <c r="F1" s="247"/>
      <c r="G1" s="247"/>
      <c r="H1" s="247"/>
      <c r="I1" s="247"/>
      <c r="J1" s="247"/>
      <c r="K1" s="247"/>
      <c r="L1" s="247"/>
      <c r="M1" s="247"/>
      <c r="N1" s="248"/>
      <c r="O1" s="245" t="s">
        <v>41</v>
      </c>
      <c r="P1" s="245"/>
      <c r="Q1" s="245"/>
      <c r="R1" s="245"/>
    </row>
    <row r="2" spans="1:18" ht="20.25" customHeight="1" x14ac:dyDescent="0.2">
      <c r="A2" s="247" t="s">
        <v>130</v>
      </c>
      <c r="B2" s="247"/>
      <c r="C2" s="247"/>
      <c r="D2" s="247"/>
      <c r="E2" s="247"/>
      <c r="F2" s="247"/>
      <c r="G2" s="247"/>
      <c r="H2" s="247"/>
      <c r="I2" s="247"/>
      <c r="J2" s="247"/>
      <c r="K2" s="247"/>
      <c r="L2" s="247"/>
      <c r="M2" s="247"/>
      <c r="N2" s="247"/>
      <c r="O2" s="247"/>
      <c r="P2" s="247"/>
      <c r="Q2" s="247"/>
      <c r="R2" s="247"/>
    </row>
    <row r="3" spans="1:18" ht="20.25" customHeight="1" x14ac:dyDescent="0.2">
      <c r="A3" s="247" t="s">
        <v>53</v>
      </c>
      <c r="B3" s="247"/>
      <c r="C3" s="247"/>
      <c r="D3" s="247"/>
      <c r="E3" s="247"/>
      <c r="F3" s="247"/>
      <c r="G3" s="247"/>
      <c r="H3" s="247"/>
      <c r="I3" s="247"/>
      <c r="J3" s="247"/>
      <c r="K3" s="247"/>
      <c r="L3" s="247"/>
      <c r="M3" s="247"/>
      <c r="N3" s="247"/>
      <c r="O3" s="247"/>
      <c r="P3" s="247"/>
      <c r="Q3" s="247"/>
      <c r="R3" s="247"/>
    </row>
    <row r="5" spans="1:18" x14ac:dyDescent="0.2">
      <c r="A5" s="246" t="s">
        <v>47</v>
      </c>
      <c r="B5" s="246"/>
      <c r="C5" s="246"/>
      <c r="D5" s="246"/>
      <c r="E5" s="246"/>
      <c r="F5" s="246"/>
      <c r="G5" s="246"/>
      <c r="H5" s="246"/>
      <c r="I5" s="246"/>
      <c r="J5" s="246"/>
      <c r="K5" s="246"/>
      <c r="L5" s="246"/>
      <c r="M5" s="246"/>
      <c r="N5" s="246"/>
    </row>
    <row r="6" spans="1:18" ht="19.5" thickBot="1" x14ac:dyDescent="0.25">
      <c r="A6" s="246" t="s">
        <v>48</v>
      </c>
      <c r="B6" s="246"/>
      <c r="C6" s="246"/>
      <c r="D6" s="246"/>
      <c r="E6" s="246"/>
      <c r="F6" s="246"/>
      <c r="G6" s="246"/>
      <c r="H6" s="246"/>
      <c r="I6" s="246"/>
      <c r="J6" s="246"/>
      <c r="K6" s="246"/>
      <c r="L6" s="246"/>
      <c r="M6" s="246"/>
      <c r="N6" s="246"/>
    </row>
    <row r="7" spans="1:18" ht="19.5" customHeight="1" thickBot="1" x14ac:dyDescent="0.25">
      <c r="A7" s="212" t="s">
        <v>37</v>
      </c>
      <c r="B7" s="212" t="s">
        <v>40</v>
      </c>
      <c r="C7" s="212" t="s">
        <v>39</v>
      </c>
      <c r="D7" s="21" t="s">
        <v>4</v>
      </c>
      <c r="E7" s="51" t="s">
        <v>16</v>
      </c>
      <c r="F7" s="252" t="s">
        <v>6</v>
      </c>
      <c r="G7" s="216" t="s">
        <v>396</v>
      </c>
      <c r="H7" s="217"/>
      <c r="I7" s="217"/>
      <c r="J7" s="217"/>
      <c r="K7" s="217"/>
      <c r="L7" s="217"/>
      <c r="M7" s="217"/>
      <c r="N7" s="217"/>
      <c r="O7" s="217"/>
      <c r="P7" s="217"/>
      <c r="Q7" s="217"/>
      <c r="R7" s="218"/>
    </row>
    <row r="8" spans="1:18" ht="19.5" customHeight="1" thickBot="1" x14ac:dyDescent="0.25">
      <c r="A8" s="213"/>
      <c r="B8" s="213"/>
      <c r="C8" s="213"/>
      <c r="D8" s="7" t="s">
        <v>15</v>
      </c>
      <c r="E8" s="52" t="s">
        <v>17</v>
      </c>
      <c r="F8" s="253"/>
      <c r="G8" s="219" t="s">
        <v>397</v>
      </c>
      <c r="H8" s="220"/>
      <c r="I8" s="221"/>
      <c r="J8" s="216" t="s">
        <v>398</v>
      </c>
      <c r="K8" s="217"/>
      <c r="L8" s="217"/>
      <c r="M8" s="217"/>
      <c r="N8" s="217"/>
      <c r="O8" s="217"/>
      <c r="P8" s="217"/>
      <c r="Q8" s="217"/>
      <c r="R8" s="218"/>
    </row>
    <row r="9" spans="1:18" ht="25.5" x14ac:dyDescent="0.2">
      <c r="A9" s="231"/>
      <c r="B9" s="231"/>
      <c r="C9" s="231"/>
      <c r="D9" s="43"/>
      <c r="E9" s="56"/>
      <c r="F9" s="254"/>
      <c r="G9" s="57" t="s">
        <v>18</v>
      </c>
      <c r="H9" s="57" t="s">
        <v>19</v>
      </c>
      <c r="I9" s="57" t="s">
        <v>20</v>
      </c>
      <c r="J9" s="57" t="s">
        <v>21</v>
      </c>
      <c r="K9" s="57" t="s">
        <v>22</v>
      </c>
      <c r="L9" s="57" t="s">
        <v>23</v>
      </c>
      <c r="M9" s="57" t="s">
        <v>24</v>
      </c>
      <c r="N9" s="57" t="s">
        <v>25</v>
      </c>
      <c r="O9" s="57" t="s">
        <v>26</v>
      </c>
      <c r="P9" s="57" t="s">
        <v>27</v>
      </c>
      <c r="Q9" s="57" t="s">
        <v>28</v>
      </c>
      <c r="R9" s="57" t="s">
        <v>29</v>
      </c>
    </row>
    <row r="10" spans="1:18" ht="56.25" x14ac:dyDescent="0.2">
      <c r="A10" s="64">
        <v>1</v>
      </c>
      <c r="B10" s="2" t="s">
        <v>105</v>
      </c>
      <c r="C10" s="2" t="s">
        <v>415</v>
      </c>
      <c r="D10" s="11">
        <v>12000</v>
      </c>
      <c r="E10" s="64" t="s">
        <v>51</v>
      </c>
      <c r="F10" s="192" t="s">
        <v>416</v>
      </c>
      <c r="G10" s="2"/>
      <c r="H10" s="2"/>
      <c r="I10" s="2"/>
      <c r="J10" s="2"/>
      <c r="K10" s="2"/>
      <c r="L10" s="2"/>
      <c r="M10" s="2"/>
      <c r="N10" s="2"/>
      <c r="O10" s="2"/>
      <c r="P10" s="2"/>
      <c r="Q10" s="2"/>
      <c r="R10" s="2"/>
    </row>
    <row r="11" spans="1:18" ht="93.75" x14ac:dyDescent="0.3">
      <c r="A11" s="64">
        <v>2</v>
      </c>
      <c r="B11" s="2" t="s">
        <v>107</v>
      </c>
      <c r="C11" s="2" t="s">
        <v>417</v>
      </c>
      <c r="D11" s="11">
        <v>12000</v>
      </c>
      <c r="E11" s="64" t="s">
        <v>108</v>
      </c>
      <c r="F11" s="192" t="s">
        <v>418</v>
      </c>
      <c r="G11" s="46"/>
      <c r="H11" s="46"/>
      <c r="I11" s="46"/>
      <c r="J11" s="46"/>
      <c r="K11" s="46"/>
      <c r="L11" s="46"/>
      <c r="M11" s="46"/>
      <c r="N11" s="46"/>
      <c r="O11" s="46"/>
      <c r="P11" s="46"/>
      <c r="Q11" s="46"/>
      <c r="R11" s="46"/>
    </row>
    <row r="12" spans="1:18" ht="56.25" x14ac:dyDescent="0.3">
      <c r="A12" s="64">
        <v>3</v>
      </c>
      <c r="B12" s="122" t="s">
        <v>419</v>
      </c>
      <c r="C12" s="2" t="s">
        <v>420</v>
      </c>
      <c r="D12" s="11">
        <v>10000</v>
      </c>
      <c r="E12" s="64" t="s">
        <v>50</v>
      </c>
      <c r="F12" s="64" t="s">
        <v>50</v>
      </c>
      <c r="G12" s="46"/>
      <c r="H12" s="46"/>
      <c r="I12" s="46"/>
      <c r="J12" s="46"/>
      <c r="K12" s="46"/>
      <c r="L12" s="46"/>
      <c r="M12" s="46"/>
      <c r="N12" s="46"/>
      <c r="O12" s="46"/>
      <c r="P12" s="46"/>
      <c r="Q12" s="46"/>
      <c r="R12" s="46"/>
    </row>
    <row r="13" spans="1:18" ht="75" x14ac:dyDescent="0.3">
      <c r="A13" s="64">
        <v>4</v>
      </c>
      <c r="B13" s="123" t="s">
        <v>123</v>
      </c>
      <c r="C13" s="2" t="s">
        <v>421</v>
      </c>
      <c r="D13" s="11">
        <v>5000</v>
      </c>
      <c r="E13" s="64" t="s">
        <v>50</v>
      </c>
      <c r="F13" s="64" t="s">
        <v>50</v>
      </c>
      <c r="G13" s="46"/>
      <c r="H13" s="46"/>
      <c r="I13" s="46"/>
      <c r="J13" s="46"/>
      <c r="K13" s="46"/>
      <c r="L13" s="46"/>
      <c r="M13" s="46"/>
      <c r="N13" s="46"/>
      <c r="O13" s="46"/>
      <c r="P13" s="46"/>
      <c r="Q13" s="46"/>
      <c r="R13" s="46"/>
    </row>
    <row r="14" spans="1:18" ht="56.25" x14ac:dyDescent="0.3">
      <c r="A14" s="64">
        <v>5</v>
      </c>
      <c r="B14" s="122" t="s">
        <v>422</v>
      </c>
      <c r="C14" s="2" t="s">
        <v>423</v>
      </c>
      <c r="D14" s="11">
        <v>5000</v>
      </c>
      <c r="E14" s="192" t="s">
        <v>52</v>
      </c>
      <c r="F14" s="192" t="s">
        <v>52</v>
      </c>
      <c r="G14" s="46"/>
      <c r="H14" s="46"/>
      <c r="I14" s="46"/>
      <c r="J14" s="46"/>
      <c r="K14" s="46"/>
      <c r="L14" s="46"/>
      <c r="M14" s="46"/>
      <c r="N14" s="46"/>
      <c r="O14" s="46"/>
      <c r="P14" s="46"/>
      <c r="Q14" s="46"/>
      <c r="R14" s="46"/>
    </row>
    <row r="15" spans="1:18" ht="37.5" x14ac:dyDescent="0.3">
      <c r="A15" s="64">
        <v>6</v>
      </c>
      <c r="B15" s="122" t="s">
        <v>424</v>
      </c>
      <c r="C15" s="2" t="s">
        <v>425</v>
      </c>
      <c r="D15" s="11">
        <v>11000</v>
      </c>
      <c r="E15" s="64" t="s">
        <v>52</v>
      </c>
      <c r="F15" s="64" t="s">
        <v>52</v>
      </c>
      <c r="G15" s="46"/>
      <c r="H15" s="46"/>
      <c r="I15" s="46"/>
      <c r="J15" s="46"/>
      <c r="K15" s="46"/>
      <c r="L15" s="46"/>
      <c r="M15" s="46"/>
      <c r="N15" s="46"/>
      <c r="O15" s="46"/>
      <c r="P15" s="46"/>
      <c r="Q15" s="46"/>
      <c r="R15" s="46"/>
    </row>
    <row r="16" spans="1:18" s="58" customFormat="1" ht="37.5" x14ac:dyDescent="0.3">
      <c r="A16" s="64">
        <v>7</v>
      </c>
      <c r="B16" s="122" t="s">
        <v>106</v>
      </c>
      <c r="C16" s="46" t="s">
        <v>426</v>
      </c>
      <c r="D16" s="11">
        <v>5500</v>
      </c>
      <c r="E16" s="192" t="s">
        <v>266</v>
      </c>
      <c r="F16" s="192" t="s">
        <v>266</v>
      </c>
      <c r="G16" s="46"/>
      <c r="H16" s="46"/>
      <c r="I16" s="46"/>
      <c r="J16" s="46"/>
      <c r="K16" s="46"/>
      <c r="L16" s="46"/>
      <c r="M16" s="46"/>
      <c r="N16" s="46"/>
      <c r="O16" s="46"/>
      <c r="P16" s="46"/>
      <c r="Q16" s="46"/>
      <c r="R16" s="46"/>
    </row>
    <row r="17" spans="1:18" x14ac:dyDescent="0.3">
      <c r="A17" s="233" t="s">
        <v>427</v>
      </c>
      <c r="B17" s="232"/>
      <c r="C17" s="85"/>
      <c r="D17" s="117">
        <f>SUM(D10:D16)</f>
        <v>60500</v>
      </c>
      <c r="E17" s="118" t="s">
        <v>262</v>
      </c>
      <c r="F17" s="85"/>
      <c r="G17" s="85"/>
      <c r="H17" s="85"/>
      <c r="I17" s="85"/>
      <c r="J17" s="85"/>
      <c r="K17" s="85"/>
      <c r="L17" s="85"/>
      <c r="M17" s="85"/>
      <c r="N17" s="85"/>
      <c r="O17" s="85"/>
      <c r="P17" s="85"/>
      <c r="Q17" s="85"/>
      <c r="R17" s="87"/>
    </row>
    <row r="19" spans="1:18" ht="19.5" thickBot="1" x14ac:dyDescent="0.25">
      <c r="A19" s="246" t="s">
        <v>536</v>
      </c>
      <c r="B19" s="246"/>
      <c r="C19" s="246"/>
    </row>
    <row r="20" spans="1:18" ht="19.5" customHeight="1" thickBot="1" x14ac:dyDescent="0.25">
      <c r="A20" s="212" t="s">
        <v>37</v>
      </c>
      <c r="B20" s="212" t="s">
        <v>40</v>
      </c>
      <c r="C20" s="212" t="s">
        <v>39</v>
      </c>
      <c r="D20" s="21" t="s">
        <v>4</v>
      </c>
      <c r="E20" s="51" t="s">
        <v>16</v>
      </c>
      <c r="F20" s="252" t="s">
        <v>6</v>
      </c>
      <c r="G20" s="216" t="s">
        <v>396</v>
      </c>
      <c r="H20" s="217"/>
      <c r="I20" s="217"/>
      <c r="J20" s="217"/>
      <c r="K20" s="217"/>
      <c r="L20" s="217"/>
      <c r="M20" s="217"/>
      <c r="N20" s="217"/>
      <c r="O20" s="217"/>
      <c r="P20" s="217"/>
      <c r="Q20" s="217"/>
      <c r="R20" s="218"/>
    </row>
    <row r="21" spans="1:18" ht="19.5" customHeight="1" thickBot="1" x14ac:dyDescent="0.25">
      <c r="A21" s="213"/>
      <c r="B21" s="213"/>
      <c r="C21" s="213"/>
      <c r="D21" s="7" t="s">
        <v>15</v>
      </c>
      <c r="E21" s="52" t="s">
        <v>17</v>
      </c>
      <c r="F21" s="253"/>
      <c r="G21" s="219" t="s">
        <v>397</v>
      </c>
      <c r="H21" s="220"/>
      <c r="I21" s="221"/>
      <c r="J21" s="216" t="s">
        <v>398</v>
      </c>
      <c r="K21" s="217"/>
      <c r="L21" s="217"/>
      <c r="M21" s="217"/>
      <c r="N21" s="217"/>
      <c r="O21" s="217"/>
      <c r="P21" s="217"/>
      <c r="Q21" s="217"/>
      <c r="R21" s="218"/>
    </row>
    <row r="22" spans="1:18" ht="25.5" customHeight="1" x14ac:dyDescent="0.2">
      <c r="A22" s="231"/>
      <c r="B22" s="231"/>
      <c r="C22" s="231"/>
      <c r="D22" s="43"/>
      <c r="E22" s="56"/>
      <c r="F22" s="254"/>
      <c r="G22" s="57" t="s">
        <v>18</v>
      </c>
      <c r="H22" s="57" t="s">
        <v>19</v>
      </c>
      <c r="I22" s="57" t="s">
        <v>20</v>
      </c>
      <c r="J22" s="57" t="s">
        <v>21</v>
      </c>
      <c r="K22" s="57" t="s">
        <v>22</v>
      </c>
      <c r="L22" s="57" t="s">
        <v>23</v>
      </c>
      <c r="M22" s="57" t="s">
        <v>24</v>
      </c>
      <c r="N22" s="57" t="s">
        <v>25</v>
      </c>
      <c r="O22" s="57" t="s">
        <v>26</v>
      </c>
      <c r="P22" s="57" t="s">
        <v>27</v>
      </c>
      <c r="Q22" s="57" t="s">
        <v>28</v>
      </c>
      <c r="R22" s="57" t="s">
        <v>29</v>
      </c>
    </row>
    <row r="23" spans="1:18" ht="93.75" x14ac:dyDescent="0.2">
      <c r="A23" s="90">
        <v>1</v>
      </c>
      <c r="B23" s="88" t="s">
        <v>107</v>
      </c>
      <c r="C23" s="88" t="s">
        <v>537</v>
      </c>
      <c r="D23" s="89">
        <v>12400</v>
      </c>
      <c r="E23" s="90" t="s">
        <v>538</v>
      </c>
      <c r="F23" s="90" t="s">
        <v>539</v>
      </c>
      <c r="G23" s="88"/>
      <c r="H23" s="88"/>
      <c r="I23" s="88"/>
      <c r="J23" s="88"/>
      <c r="K23" s="88"/>
      <c r="L23" s="88"/>
      <c r="M23" s="88"/>
      <c r="N23" s="88"/>
      <c r="O23" s="88"/>
      <c r="P23" s="88"/>
      <c r="Q23" s="88"/>
      <c r="R23" s="88"/>
    </row>
    <row r="24" spans="1:18" s="58" customFormat="1" x14ac:dyDescent="0.3">
      <c r="A24" s="233" t="s">
        <v>540</v>
      </c>
      <c r="B24" s="232"/>
      <c r="C24" s="113"/>
      <c r="D24" s="112">
        <f>SUM(D23)</f>
        <v>12400</v>
      </c>
      <c r="E24" s="161" t="s">
        <v>262</v>
      </c>
      <c r="F24" s="113"/>
      <c r="G24" s="113"/>
      <c r="H24" s="113"/>
      <c r="I24" s="113"/>
      <c r="J24" s="113"/>
      <c r="K24" s="113"/>
      <c r="L24" s="113"/>
      <c r="M24" s="113"/>
      <c r="N24" s="113"/>
      <c r="O24" s="113"/>
      <c r="P24" s="113"/>
      <c r="Q24" s="113"/>
      <c r="R24" s="114"/>
    </row>
    <row r="28" spans="1:18" x14ac:dyDescent="0.2">
      <c r="A28" s="246" t="s">
        <v>147</v>
      </c>
      <c r="B28" s="246"/>
      <c r="C28" s="246"/>
    </row>
    <row r="29" spans="1:18" ht="56.25" x14ac:dyDescent="0.3">
      <c r="A29" s="64">
        <v>1</v>
      </c>
      <c r="B29" s="2" t="s">
        <v>428</v>
      </c>
      <c r="C29" s="71" t="s">
        <v>429</v>
      </c>
      <c r="D29" s="11">
        <v>9000</v>
      </c>
      <c r="E29" s="2" t="s">
        <v>284</v>
      </c>
      <c r="F29" s="192" t="s">
        <v>280</v>
      </c>
      <c r="G29" s="46"/>
      <c r="H29" s="46"/>
      <c r="I29" s="46"/>
      <c r="J29" s="46"/>
      <c r="K29" s="46"/>
      <c r="L29" s="46"/>
      <c r="M29" s="46"/>
      <c r="N29" s="46"/>
      <c r="O29" s="46"/>
      <c r="P29" s="46"/>
      <c r="Q29" s="46"/>
      <c r="R29" s="46"/>
    </row>
    <row r="30" spans="1:18" ht="56.25" x14ac:dyDescent="0.3">
      <c r="A30" s="64">
        <v>2</v>
      </c>
      <c r="B30" s="2" t="s">
        <v>430</v>
      </c>
      <c r="C30" s="71" t="s">
        <v>431</v>
      </c>
      <c r="D30" s="11">
        <v>24000</v>
      </c>
      <c r="E30" s="2" t="s">
        <v>284</v>
      </c>
      <c r="F30" s="64" t="s">
        <v>280</v>
      </c>
      <c r="G30" s="46"/>
      <c r="H30" s="46"/>
      <c r="I30" s="46"/>
      <c r="J30" s="46"/>
      <c r="K30" s="46"/>
      <c r="L30" s="46"/>
      <c r="M30" s="46"/>
      <c r="N30" s="46"/>
      <c r="O30" s="46"/>
      <c r="P30" s="46"/>
      <c r="Q30" s="46"/>
      <c r="R30" s="46"/>
    </row>
    <row r="31" spans="1:18" x14ac:dyDescent="0.3">
      <c r="A31" s="233" t="s">
        <v>432</v>
      </c>
      <c r="B31" s="232"/>
      <c r="C31" s="85" t="s">
        <v>433</v>
      </c>
      <c r="D31" s="117">
        <f>SUM(D29:D30)</f>
        <v>33000</v>
      </c>
      <c r="E31" s="118" t="s">
        <v>262</v>
      </c>
      <c r="F31" s="85"/>
      <c r="G31" s="85"/>
      <c r="H31" s="85"/>
      <c r="I31" s="85"/>
      <c r="J31" s="85"/>
      <c r="K31" s="85"/>
      <c r="L31" s="85"/>
      <c r="M31" s="85"/>
      <c r="N31" s="85"/>
      <c r="O31" s="85"/>
      <c r="P31" s="85"/>
      <c r="Q31" s="85"/>
      <c r="R31" s="87"/>
    </row>
    <row r="32" spans="1:18" ht="19.5" thickBot="1" x14ac:dyDescent="0.35">
      <c r="A32" s="127"/>
      <c r="B32" s="127"/>
      <c r="C32" s="129"/>
      <c r="D32" s="130"/>
      <c r="E32" s="128"/>
      <c r="F32" s="129"/>
      <c r="G32" s="129"/>
      <c r="H32" s="129"/>
      <c r="I32" s="129"/>
      <c r="J32" s="129"/>
      <c r="K32" s="129"/>
      <c r="L32" s="129"/>
      <c r="M32" s="129"/>
      <c r="N32" s="129"/>
      <c r="O32" s="129"/>
      <c r="P32" s="129"/>
      <c r="Q32" s="129"/>
      <c r="R32" s="129"/>
    </row>
    <row r="33" spans="1:18" ht="19.5" customHeight="1" thickBot="1" x14ac:dyDescent="0.25">
      <c r="A33" s="212" t="s">
        <v>37</v>
      </c>
      <c r="B33" s="212" t="s">
        <v>40</v>
      </c>
      <c r="C33" s="212" t="s">
        <v>39</v>
      </c>
      <c r="D33" s="21" t="s">
        <v>4</v>
      </c>
      <c r="E33" s="51" t="s">
        <v>16</v>
      </c>
      <c r="F33" s="252" t="s">
        <v>6</v>
      </c>
      <c r="G33" s="216" t="s">
        <v>396</v>
      </c>
      <c r="H33" s="217"/>
      <c r="I33" s="217"/>
      <c r="J33" s="217"/>
      <c r="K33" s="217"/>
      <c r="L33" s="217"/>
      <c r="M33" s="217"/>
      <c r="N33" s="217"/>
      <c r="O33" s="217"/>
      <c r="P33" s="217"/>
      <c r="Q33" s="217"/>
      <c r="R33" s="218"/>
    </row>
    <row r="34" spans="1:18" ht="19.5" customHeight="1" thickBot="1" x14ac:dyDescent="0.25">
      <c r="A34" s="213"/>
      <c r="B34" s="213"/>
      <c r="C34" s="213"/>
      <c r="D34" s="7" t="s">
        <v>15</v>
      </c>
      <c r="E34" s="52" t="s">
        <v>17</v>
      </c>
      <c r="F34" s="253"/>
      <c r="G34" s="219" t="s">
        <v>397</v>
      </c>
      <c r="H34" s="220"/>
      <c r="I34" s="221"/>
      <c r="J34" s="216" t="s">
        <v>398</v>
      </c>
      <c r="K34" s="217"/>
      <c r="L34" s="217"/>
      <c r="M34" s="217"/>
      <c r="N34" s="217"/>
      <c r="O34" s="217"/>
      <c r="P34" s="217"/>
      <c r="Q34" s="217"/>
      <c r="R34" s="218"/>
    </row>
    <row r="35" spans="1:18" ht="28.5" customHeight="1" x14ac:dyDescent="0.2">
      <c r="A35" s="231"/>
      <c r="B35" s="231"/>
      <c r="C35" s="231"/>
      <c r="D35" s="43"/>
      <c r="E35" s="56"/>
      <c r="F35" s="254"/>
      <c r="G35" s="57" t="s">
        <v>18</v>
      </c>
      <c r="H35" s="57" t="s">
        <v>19</v>
      </c>
      <c r="I35" s="57" t="s">
        <v>20</v>
      </c>
      <c r="J35" s="57" t="s">
        <v>21</v>
      </c>
      <c r="K35" s="57" t="s">
        <v>22</v>
      </c>
      <c r="L35" s="57" t="s">
        <v>23</v>
      </c>
      <c r="M35" s="57" t="s">
        <v>24</v>
      </c>
      <c r="N35" s="57" t="s">
        <v>25</v>
      </c>
      <c r="O35" s="57" t="s">
        <v>26</v>
      </c>
      <c r="P35" s="57" t="s">
        <v>27</v>
      </c>
      <c r="Q35" s="57" t="s">
        <v>28</v>
      </c>
      <c r="R35" s="57" t="s">
        <v>29</v>
      </c>
    </row>
    <row r="36" spans="1:18" ht="18.75" customHeight="1" x14ac:dyDescent="0.2">
      <c r="A36" s="255" t="s">
        <v>152</v>
      </c>
      <c r="B36" s="255"/>
      <c r="C36" s="255"/>
    </row>
    <row r="37" spans="1:18" ht="56.25" x14ac:dyDescent="0.3">
      <c r="A37" s="64">
        <v>1</v>
      </c>
      <c r="B37" s="122" t="s">
        <v>422</v>
      </c>
      <c r="C37" s="2" t="s">
        <v>423</v>
      </c>
      <c r="D37" s="11">
        <v>5000</v>
      </c>
      <c r="E37" s="64" t="s">
        <v>52</v>
      </c>
      <c r="F37" s="64" t="s">
        <v>52</v>
      </c>
      <c r="G37" s="46"/>
      <c r="H37" s="46"/>
      <c r="I37" s="46"/>
      <c r="J37" s="46"/>
      <c r="K37" s="46"/>
      <c r="L37" s="46"/>
      <c r="M37" s="46"/>
      <c r="N37" s="46"/>
      <c r="O37" s="46"/>
      <c r="P37" s="46"/>
      <c r="Q37" s="46"/>
      <c r="R37" s="46"/>
    </row>
    <row r="38" spans="1:18" ht="37.5" x14ac:dyDescent="0.3">
      <c r="A38" s="64">
        <v>2</v>
      </c>
      <c r="B38" s="122" t="s">
        <v>424</v>
      </c>
      <c r="C38" s="46" t="s">
        <v>425</v>
      </c>
      <c r="D38" s="11">
        <v>11000</v>
      </c>
      <c r="E38" s="64" t="s">
        <v>52</v>
      </c>
      <c r="F38" s="64" t="s">
        <v>52</v>
      </c>
      <c r="G38" s="46"/>
      <c r="H38" s="46"/>
      <c r="I38" s="46"/>
      <c r="J38" s="46"/>
      <c r="K38" s="46"/>
      <c r="L38" s="46"/>
      <c r="M38" s="46"/>
      <c r="N38" s="46"/>
      <c r="O38" s="46"/>
      <c r="P38" s="46"/>
      <c r="Q38" s="46"/>
      <c r="R38" s="46"/>
    </row>
    <row r="39" spans="1:18" s="58" customFormat="1" x14ac:dyDescent="0.3">
      <c r="A39" s="209" t="s">
        <v>434</v>
      </c>
      <c r="B39" s="210"/>
      <c r="C39" s="85" t="s">
        <v>435</v>
      </c>
      <c r="D39" s="112">
        <f>SUM(D37:D38)</f>
        <v>16000</v>
      </c>
      <c r="E39" s="161" t="s">
        <v>262</v>
      </c>
      <c r="F39" s="144"/>
      <c r="G39" s="85"/>
      <c r="H39" s="85"/>
      <c r="I39" s="85"/>
      <c r="J39" s="85"/>
      <c r="K39" s="85"/>
      <c r="L39" s="85"/>
      <c r="M39" s="85"/>
      <c r="N39" s="85"/>
      <c r="O39" s="85"/>
      <c r="P39" s="85"/>
      <c r="Q39" s="85"/>
      <c r="R39" s="87"/>
    </row>
    <row r="40" spans="1:18" x14ac:dyDescent="0.3">
      <c r="A40" s="76"/>
      <c r="B40" s="76"/>
      <c r="C40" s="59"/>
      <c r="D40" s="159"/>
      <c r="E40" s="160"/>
      <c r="F40" s="76"/>
      <c r="G40" s="59"/>
      <c r="H40" s="59"/>
      <c r="I40" s="59"/>
      <c r="J40" s="59"/>
      <c r="K40" s="59"/>
      <c r="L40" s="59"/>
      <c r="M40" s="59"/>
      <c r="N40" s="59"/>
      <c r="O40" s="59"/>
      <c r="P40" s="59"/>
      <c r="Q40" s="59"/>
      <c r="R40" s="59"/>
    </row>
    <row r="41" spans="1:18" x14ac:dyDescent="0.3">
      <c r="A41" s="76"/>
      <c r="B41" s="76"/>
      <c r="C41" s="59"/>
      <c r="D41" s="159"/>
      <c r="E41" s="160"/>
      <c r="F41" s="76"/>
      <c r="G41" s="59"/>
      <c r="H41" s="59"/>
      <c r="I41" s="59"/>
      <c r="J41" s="59"/>
      <c r="K41" s="59"/>
      <c r="L41" s="59"/>
      <c r="M41" s="59"/>
      <c r="N41" s="59"/>
      <c r="O41" s="59"/>
      <c r="P41" s="59"/>
      <c r="Q41" s="59"/>
      <c r="R41" s="59"/>
    </row>
    <row r="42" spans="1:18" x14ac:dyDescent="0.2">
      <c r="A42" s="246" t="s">
        <v>522</v>
      </c>
      <c r="B42" s="246"/>
      <c r="C42" s="246"/>
    </row>
    <row r="43" spans="1:18" ht="37.5" x14ac:dyDescent="0.2">
      <c r="A43" s="64">
        <v>1</v>
      </c>
      <c r="B43" s="2" t="s">
        <v>436</v>
      </c>
      <c r="C43" s="2" t="s">
        <v>437</v>
      </c>
      <c r="D43" s="11">
        <v>7000</v>
      </c>
      <c r="E43" s="64" t="s">
        <v>42</v>
      </c>
      <c r="F43" s="192" t="s">
        <v>42</v>
      </c>
      <c r="G43" s="2"/>
      <c r="H43" s="2"/>
      <c r="I43" s="2"/>
      <c r="J43" s="2"/>
      <c r="K43" s="2"/>
      <c r="L43" s="2"/>
      <c r="M43" s="2"/>
      <c r="N43" s="2"/>
      <c r="O43" s="2"/>
      <c r="P43" s="2"/>
      <c r="Q43" s="2"/>
      <c r="R43" s="2"/>
    </row>
    <row r="44" spans="1:18" ht="37.5" x14ac:dyDescent="0.3">
      <c r="A44" s="64">
        <v>2</v>
      </c>
      <c r="B44" s="2" t="s">
        <v>436</v>
      </c>
      <c r="C44" s="2" t="s">
        <v>438</v>
      </c>
      <c r="D44" s="11">
        <v>6500</v>
      </c>
      <c r="E44" s="64" t="s">
        <v>42</v>
      </c>
      <c r="F44" s="64" t="s">
        <v>42</v>
      </c>
      <c r="G44" s="46"/>
      <c r="H44" s="46"/>
      <c r="I44" s="46"/>
      <c r="J44" s="46"/>
      <c r="K44" s="46"/>
      <c r="L44" s="46"/>
      <c r="M44" s="46"/>
      <c r="N44" s="46"/>
      <c r="O44" s="46"/>
      <c r="P44" s="46"/>
      <c r="Q44" s="46"/>
      <c r="R44" s="46"/>
    </row>
    <row r="45" spans="1:18" ht="37.5" x14ac:dyDescent="0.3">
      <c r="A45" s="64">
        <v>3</v>
      </c>
      <c r="B45" s="122" t="s">
        <v>439</v>
      </c>
      <c r="C45" s="2" t="s">
        <v>440</v>
      </c>
      <c r="D45" s="11">
        <v>10000</v>
      </c>
      <c r="E45" s="64" t="s">
        <v>42</v>
      </c>
      <c r="F45" s="64" t="s">
        <v>42</v>
      </c>
      <c r="G45" s="46"/>
      <c r="H45" s="46"/>
      <c r="I45" s="46"/>
      <c r="J45" s="46"/>
      <c r="K45" s="46"/>
      <c r="L45" s="46"/>
      <c r="M45" s="46"/>
      <c r="N45" s="46"/>
      <c r="O45" s="46"/>
      <c r="P45" s="46"/>
      <c r="Q45" s="46"/>
      <c r="R45" s="46"/>
    </row>
    <row r="46" spans="1:18" ht="37.5" x14ac:dyDescent="0.3">
      <c r="A46" s="64">
        <v>4</v>
      </c>
      <c r="B46" s="123" t="s">
        <v>441</v>
      </c>
      <c r="C46" s="2" t="s">
        <v>442</v>
      </c>
      <c r="D46" s="11">
        <v>4500</v>
      </c>
      <c r="E46" s="64" t="s">
        <v>42</v>
      </c>
      <c r="F46" s="64" t="s">
        <v>42</v>
      </c>
      <c r="G46" s="46"/>
      <c r="H46" s="46"/>
      <c r="I46" s="46"/>
      <c r="J46" s="46"/>
      <c r="K46" s="46"/>
      <c r="L46" s="46"/>
      <c r="M46" s="46"/>
      <c r="N46" s="46"/>
      <c r="O46" s="46"/>
      <c r="P46" s="46"/>
      <c r="Q46" s="46"/>
      <c r="R46" s="46"/>
    </row>
    <row r="47" spans="1:18" ht="37.5" x14ac:dyDescent="0.3">
      <c r="A47" s="64">
        <v>5</v>
      </c>
      <c r="B47" s="122" t="s">
        <v>443</v>
      </c>
      <c r="C47" s="2" t="s">
        <v>444</v>
      </c>
      <c r="D47" s="11">
        <v>10000</v>
      </c>
      <c r="E47" s="64" t="s">
        <v>42</v>
      </c>
      <c r="F47" s="64" t="s">
        <v>42</v>
      </c>
      <c r="G47" s="46"/>
      <c r="H47" s="46"/>
      <c r="I47" s="46"/>
      <c r="J47" s="46"/>
      <c r="K47" s="46"/>
      <c r="L47" s="46"/>
      <c r="M47" s="46"/>
      <c r="N47" s="46"/>
      <c r="O47" s="46"/>
      <c r="P47" s="46"/>
      <c r="Q47" s="46"/>
      <c r="R47" s="46"/>
    </row>
    <row r="48" spans="1:18" ht="18.75" customHeight="1" x14ac:dyDescent="0.3">
      <c r="A48" s="233" t="s">
        <v>452</v>
      </c>
      <c r="B48" s="232"/>
      <c r="C48" s="232"/>
      <c r="D48" s="117">
        <f>SUM(D43:D47)</f>
        <v>38000</v>
      </c>
      <c r="E48" s="118" t="s">
        <v>262</v>
      </c>
      <c r="F48" s="85"/>
      <c r="G48" s="85"/>
      <c r="H48" s="85"/>
      <c r="I48" s="85"/>
      <c r="J48" s="85"/>
      <c r="K48" s="85"/>
      <c r="L48" s="85"/>
      <c r="M48" s="85"/>
      <c r="N48" s="85"/>
      <c r="O48" s="85"/>
      <c r="P48" s="85"/>
      <c r="Q48" s="85"/>
      <c r="R48" s="87"/>
    </row>
    <row r="49" spans="1:18" ht="18.75" customHeight="1" x14ac:dyDescent="0.3">
      <c r="A49" s="127"/>
      <c r="B49" s="127"/>
      <c r="C49" s="127"/>
      <c r="D49" s="130"/>
      <c r="E49" s="128"/>
      <c r="F49" s="129"/>
      <c r="G49" s="129"/>
      <c r="H49" s="129"/>
      <c r="I49" s="129"/>
      <c r="J49" s="129"/>
      <c r="K49" s="129"/>
      <c r="L49" s="129"/>
      <c r="M49" s="129"/>
      <c r="N49" s="129"/>
      <c r="O49" s="129"/>
      <c r="P49" s="129"/>
      <c r="Q49" s="129"/>
      <c r="R49" s="129"/>
    </row>
    <row r="50" spans="1:18" ht="18.75" customHeight="1" x14ac:dyDescent="0.3">
      <c r="A50" s="127"/>
      <c r="B50" s="127"/>
      <c r="C50" s="127"/>
      <c r="D50" s="130"/>
      <c r="E50" s="128"/>
      <c r="F50" s="129"/>
      <c r="G50" s="129"/>
      <c r="H50" s="129"/>
      <c r="I50" s="129"/>
      <c r="J50" s="129"/>
      <c r="K50" s="129"/>
      <c r="L50" s="129"/>
      <c r="M50" s="129"/>
      <c r="N50" s="129"/>
      <c r="O50" s="129"/>
      <c r="P50" s="129"/>
      <c r="Q50" s="129"/>
      <c r="R50" s="129"/>
    </row>
    <row r="51" spans="1:18" ht="18.75" customHeight="1" x14ac:dyDescent="0.3">
      <c r="A51" s="127"/>
      <c r="B51" s="127"/>
      <c r="C51" s="127"/>
      <c r="D51" s="130"/>
      <c r="E51" s="128"/>
      <c r="F51" s="129"/>
      <c r="G51" s="129"/>
      <c r="H51" s="129"/>
      <c r="I51" s="129"/>
      <c r="J51" s="129"/>
      <c r="K51" s="129"/>
      <c r="L51" s="129"/>
      <c r="M51" s="129"/>
      <c r="N51" s="129"/>
      <c r="O51" s="129"/>
      <c r="P51" s="129"/>
      <c r="Q51" s="129"/>
      <c r="R51" s="129"/>
    </row>
    <row r="52" spans="1:18" ht="18.75" customHeight="1" x14ac:dyDescent="0.3">
      <c r="A52" s="127"/>
      <c r="B52" s="127"/>
      <c r="C52" s="127"/>
      <c r="D52" s="130"/>
      <c r="E52" s="128"/>
      <c r="F52" s="129"/>
      <c r="G52" s="129"/>
      <c r="H52" s="129"/>
      <c r="I52" s="129"/>
      <c r="J52" s="129"/>
      <c r="K52" s="129"/>
      <c r="L52" s="129"/>
      <c r="M52" s="129"/>
      <c r="N52" s="129"/>
      <c r="O52" s="129"/>
      <c r="P52" s="129"/>
      <c r="Q52" s="129"/>
      <c r="R52" s="129"/>
    </row>
    <row r="53" spans="1:18" ht="18.75" customHeight="1" x14ac:dyDescent="0.3">
      <c r="A53" s="127"/>
      <c r="B53" s="127"/>
      <c r="C53" s="127"/>
      <c r="D53" s="130"/>
      <c r="E53" s="128"/>
      <c r="F53" s="129"/>
      <c r="G53" s="129"/>
      <c r="H53" s="129"/>
      <c r="I53" s="129"/>
      <c r="J53" s="129"/>
      <c r="K53" s="129"/>
      <c r="L53" s="129"/>
      <c r="M53" s="129"/>
      <c r="N53" s="129"/>
      <c r="O53" s="129"/>
      <c r="P53" s="129"/>
      <c r="Q53" s="129"/>
      <c r="R53" s="129"/>
    </row>
    <row r="54" spans="1:18" ht="18.75" customHeight="1" x14ac:dyDescent="0.3">
      <c r="A54" s="127"/>
      <c r="B54" s="127"/>
      <c r="C54" s="127"/>
      <c r="D54" s="130"/>
      <c r="E54" s="128"/>
      <c r="F54" s="129"/>
      <c r="G54" s="129"/>
      <c r="H54" s="129"/>
      <c r="I54" s="129"/>
      <c r="J54" s="129"/>
      <c r="K54" s="129"/>
      <c r="L54" s="129"/>
      <c r="M54" s="129"/>
      <c r="N54" s="129"/>
      <c r="O54" s="129"/>
      <c r="P54" s="129"/>
      <c r="Q54" s="129"/>
      <c r="R54" s="129"/>
    </row>
    <row r="55" spans="1:18" ht="18.75" customHeight="1" x14ac:dyDescent="0.3">
      <c r="A55" s="127"/>
      <c r="B55" s="127"/>
      <c r="C55" s="127"/>
      <c r="D55" s="130"/>
      <c r="E55" s="128"/>
      <c r="F55" s="129"/>
      <c r="G55" s="129"/>
      <c r="H55" s="129"/>
      <c r="I55" s="129"/>
      <c r="J55" s="129"/>
      <c r="K55" s="129"/>
      <c r="L55" s="129"/>
      <c r="M55" s="129"/>
      <c r="N55" s="129"/>
      <c r="O55" s="129"/>
      <c r="P55" s="129"/>
      <c r="Q55" s="129"/>
      <c r="R55" s="129"/>
    </row>
    <row r="56" spans="1:18" ht="18.75" customHeight="1" x14ac:dyDescent="0.3">
      <c r="A56" s="127"/>
      <c r="B56" s="127"/>
      <c r="C56" s="127"/>
      <c r="D56" s="130"/>
      <c r="E56" s="128"/>
      <c r="F56" s="129"/>
      <c r="G56" s="129"/>
      <c r="H56" s="129"/>
      <c r="I56" s="129"/>
      <c r="J56" s="129"/>
      <c r="K56" s="129"/>
      <c r="L56" s="129"/>
      <c r="M56" s="129"/>
      <c r="N56" s="129"/>
      <c r="O56" s="129"/>
      <c r="P56" s="129"/>
      <c r="Q56" s="129"/>
      <c r="R56" s="129"/>
    </row>
    <row r="57" spans="1:18" ht="18.75" customHeight="1" x14ac:dyDescent="0.3">
      <c r="A57" s="127"/>
      <c r="B57" s="127"/>
      <c r="C57" s="127"/>
      <c r="D57" s="130"/>
      <c r="E57" s="128"/>
      <c r="F57" s="129"/>
      <c r="G57" s="129"/>
      <c r="H57" s="129"/>
      <c r="I57" s="129"/>
      <c r="J57" s="129"/>
      <c r="K57" s="129"/>
      <c r="L57" s="129"/>
      <c r="M57" s="129"/>
      <c r="N57" s="129"/>
      <c r="O57" s="129"/>
      <c r="P57" s="129"/>
      <c r="Q57" s="129"/>
      <c r="R57" s="129"/>
    </row>
    <row r="58" spans="1:18" ht="18.75" customHeight="1" x14ac:dyDescent="0.3">
      <c r="A58" s="127"/>
      <c r="B58" s="127"/>
      <c r="C58" s="127"/>
      <c r="D58" s="130"/>
      <c r="E58" s="128"/>
      <c r="F58" s="129"/>
      <c r="G58" s="129"/>
      <c r="H58" s="129"/>
      <c r="I58" s="129"/>
      <c r="J58" s="129"/>
      <c r="K58" s="129"/>
      <c r="L58" s="129"/>
      <c r="M58" s="129"/>
      <c r="N58" s="129"/>
      <c r="O58" s="129"/>
      <c r="P58" s="129"/>
      <c r="Q58" s="129"/>
      <c r="R58" s="129"/>
    </row>
    <row r="59" spans="1:18" x14ac:dyDescent="0.2">
      <c r="A59" s="246" t="s">
        <v>180</v>
      </c>
      <c r="B59" s="246"/>
      <c r="C59" s="246"/>
    </row>
    <row r="60" spans="1:18" ht="75" x14ac:dyDescent="0.2">
      <c r="A60" s="64">
        <v>1</v>
      </c>
      <c r="B60" s="2" t="s">
        <v>445</v>
      </c>
      <c r="C60" s="2" t="s">
        <v>446</v>
      </c>
      <c r="D60" s="11">
        <v>25000</v>
      </c>
      <c r="E60" s="64" t="s">
        <v>447</v>
      </c>
      <c r="F60" s="192" t="s">
        <v>448</v>
      </c>
      <c r="G60" s="2"/>
      <c r="H60" s="2"/>
      <c r="I60" s="2"/>
      <c r="J60" s="2"/>
      <c r="K60" s="2"/>
      <c r="L60" s="2"/>
      <c r="M60" s="2"/>
      <c r="N60" s="2"/>
      <c r="O60" s="2"/>
      <c r="P60" s="2"/>
      <c r="Q60" s="2"/>
      <c r="R60" s="2"/>
    </row>
    <row r="61" spans="1:18" ht="75" x14ac:dyDescent="0.3">
      <c r="A61" s="64">
        <v>2</v>
      </c>
      <c r="B61" s="2" t="s">
        <v>449</v>
      </c>
      <c r="C61" s="2" t="s">
        <v>450</v>
      </c>
      <c r="D61" s="11">
        <v>10000</v>
      </c>
      <c r="E61" s="64" t="s">
        <v>447</v>
      </c>
      <c r="F61" s="192" t="s">
        <v>448</v>
      </c>
      <c r="G61" s="46"/>
      <c r="H61" s="46"/>
      <c r="I61" s="46"/>
      <c r="J61" s="46"/>
      <c r="K61" s="46"/>
      <c r="L61" s="46"/>
      <c r="M61" s="46"/>
      <c r="N61" s="46"/>
      <c r="O61" s="46"/>
      <c r="P61" s="46"/>
      <c r="Q61" s="46"/>
      <c r="R61" s="46"/>
    </row>
    <row r="62" spans="1:18" s="58" customFormat="1" x14ac:dyDescent="0.2">
      <c r="A62" s="209" t="s">
        <v>451</v>
      </c>
      <c r="B62" s="210"/>
      <c r="C62" s="210"/>
      <c r="D62" s="112">
        <f>SUM(D60:D61)</f>
        <v>35000</v>
      </c>
      <c r="E62" s="113"/>
      <c r="F62" s="113"/>
      <c r="G62" s="113"/>
      <c r="H62" s="113"/>
      <c r="I62" s="113"/>
      <c r="J62" s="113"/>
      <c r="K62" s="113"/>
      <c r="L62" s="113"/>
      <c r="M62" s="113"/>
      <c r="N62" s="113"/>
      <c r="O62" s="113"/>
      <c r="P62" s="113"/>
      <c r="Q62" s="113"/>
      <c r="R62" s="114"/>
    </row>
  </sheetData>
  <mergeCells count="38">
    <mergeCell ref="F7:F9"/>
    <mergeCell ref="G7:R7"/>
    <mergeCell ref="G8:I8"/>
    <mergeCell ref="J8:R8"/>
    <mergeCell ref="A6:N6"/>
    <mergeCell ref="A7:A9"/>
    <mergeCell ref="B7:B9"/>
    <mergeCell ref="C7:C9"/>
    <mergeCell ref="A1:N1"/>
    <mergeCell ref="O1:R1"/>
    <mergeCell ref="A5:N5"/>
    <mergeCell ref="A3:R3"/>
    <mergeCell ref="A2:R2"/>
    <mergeCell ref="A28:C28"/>
    <mergeCell ref="A36:C36"/>
    <mergeCell ref="A17:B17"/>
    <mergeCell ref="A31:B31"/>
    <mergeCell ref="A33:A35"/>
    <mergeCell ref="B33:B35"/>
    <mergeCell ref="C33:C35"/>
    <mergeCell ref="G20:R20"/>
    <mergeCell ref="G21:I21"/>
    <mergeCell ref="J21:R21"/>
    <mergeCell ref="A24:B24"/>
    <mergeCell ref="A19:C19"/>
    <mergeCell ref="A20:A22"/>
    <mergeCell ref="B20:B22"/>
    <mergeCell ref="C20:C22"/>
    <mergeCell ref="F20:F22"/>
    <mergeCell ref="F33:F35"/>
    <mergeCell ref="G33:R33"/>
    <mergeCell ref="G34:I34"/>
    <mergeCell ref="J34:R34"/>
    <mergeCell ref="A62:C62"/>
    <mergeCell ref="A48:C48"/>
    <mergeCell ref="A42:C42"/>
    <mergeCell ref="A59:C59"/>
    <mergeCell ref="A39:B39"/>
  </mergeCells>
  <pageMargins left="0.70866141732283472" right="0.70866141732283472" top="0.74803149606299213" bottom="0.74803149606299213" header="0.31496062992125984" footer="0.31496062992125984"/>
  <pageSetup paperSize="9" firstPageNumber="74" orientation="landscape" useFirstPageNumber="1" r:id="rId1"/>
  <headerFooter>
    <oddFooter>&amp;C&amp;"TH SarabunIT๙,ธรรมดา"&amp;14&amp;P</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opLeftCell="A7" zoomScale="60" zoomScaleNormal="60" workbookViewId="0">
      <selection activeCell="C10" sqref="C10"/>
    </sheetView>
  </sheetViews>
  <sheetFormatPr defaultRowHeight="18.75" x14ac:dyDescent="0.3"/>
  <cols>
    <col min="1" max="1" width="6.25" style="4" customWidth="1"/>
    <col min="2" max="2" width="21.625" style="4"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38</v>
      </c>
      <c r="B1" s="223"/>
      <c r="C1" s="223"/>
      <c r="D1" s="223"/>
      <c r="E1" s="223"/>
      <c r="F1" s="223"/>
      <c r="G1" s="223"/>
      <c r="H1" s="223"/>
      <c r="I1" s="223"/>
      <c r="J1" s="223"/>
      <c r="K1" s="223"/>
      <c r="L1" s="223"/>
      <c r="M1" s="223"/>
      <c r="N1" s="224"/>
      <c r="O1" s="256" t="s">
        <v>41</v>
      </c>
      <c r="P1" s="256"/>
      <c r="Q1" s="256"/>
      <c r="R1" s="256"/>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49</v>
      </c>
      <c r="B5" s="211"/>
      <c r="C5" s="211"/>
      <c r="D5" s="211"/>
      <c r="E5" s="211"/>
      <c r="F5" s="211"/>
      <c r="G5" s="211"/>
      <c r="H5" s="211"/>
      <c r="I5" s="211"/>
      <c r="J5" s="211"/>
      <c r="K5" s="211"/>
      <c r="L5" s="211"/>
      <c r="M5" s="211"/>
      <c r="N5" s="211"/>
    </row>
    <row r="6" spans="1:18" ht="19.5" thickBot="1" x14ac:dyDescent="0.35">
      <c r="A6" s="211" t="s">
        <v>109</v>
      </c>
      <c r="B6" s="211"/>
      <c r="C6" s="211"/>
      <c r="D6" s="211"/>
      <c r="E6" s="211"/>
      <c r="F6" s="211"/>
      <c r="G6" s="211"/>
      <c r="H6" s="211"/>
      <c r="I6" s="211"/>
      <c r="J6" s="211"/>
      <c r="K6" s="211"/>
      <c r="L6" s="211"/>
      <c r="M6" s="211"/>
      <c r="N6" s="211"/>
    </row>
    <row r="7" spans="1:18" ht="18.75" customHeight="1" thickBot="1" x14ac:dyDescent="0.35">
      <c r="A7" s="205" t="s">
        <v>37</v>
      </c>
      <c r="B7" s="205" t="s">
        <v>40</v>
      </c>
      <c r="C7" s="205" t="s">
        <v>39</v>
      </c>
      <c r="D7" s="14" t="s">
        <v>4</v>
      </c>
      <c r="E7" s="45" t="s">
        <v>16</v>
      </c>
      <c r="F7" s="205" t="s">
        <v>6</v>
      </c>
      <c r="G7" s="216" t="s">
        <v>396</v>
      </c>
      <c r="H7" s="217"/>
      <c r="I7" s="217"/>
      <c r="J7" s="217"/>
      <c r="K7" s="217"/>
      <c r="L7" s="217"/>
      <c r="M7" s="217"/>
      <c r="N7" s="217"/>
      <c r="O7" s="217"/>
      <c r="P7" s="217"/>
      <c r="Q7" s="217"/>
      <c r="R7" s="218"/>
    </row>
    <row r="8" spans="1:18" ht="18.75" customHeight="1" thickBot="1" x14ac:dyDescent="0.35">
      <c r="A8" s="205"/>
      <c r="B8" s="205"/>
      <c r="C8" s="205"/>
      <c r="D8" s="14" t="s">
        <v>15</v>
      </c>
      <c r="E8" s="45" t="s">
        <v>17</v>
      </c>
      <c r="F8" s="205"/>
      <c r="G8" s="219" t="s">
        <v>397</v>
      </c>
      <c r="H8" s="220"/>
      <c r="I8" s="221"/>
      <c r="J8" s="216" t="s">
        <v>398</v>
      </c>
      <c r="K8" s="217"/>
      <c r="L8" s="217"/>
      <c r="M8" s="217"/>
      <c r="N8" s="217"/>
      <c r="O8" s="217"/>
      <c r="P8" s="217"/>
      <c r="Q8" s="217"/>
      <c r="R8" s="218"/>
    </row>
    <row r="9" spans="1:18" ht="25.5" x14ac:dyDescent="0.3">
      <c r="A9" s="205"/>
      <c r="B9" s="205"/>
      <c r="C9" s="205"/>
      <c r="D9" s="14"/>
      <c r="E9" s="44"/>
      <c r="F9" s="205"/>
      <c r="G9" s="17" t="s">
        <v>18</v>
      </c>
      <c r="H9" s="17" t="s">
        <v>19</v>
      </c>
      <c r="I9" s="17" t="s">
        <v>20</v>
      </c>
      <c r="J9" s="17" t="s">
        <v>21</v>
      </c>
      <c r="K9" s="17" t="s">
        <v>22</v>
      </c>
      <c r="L9" s="17" t="s">
        <v>23</v>
      </c>
      <c r="M9" s="17" t="s">
        <v>24</v>
      </c>
      <c r="N9" s="17" t="s">
        <v>25</v>
      </c>
      <c r="O9" s="17" t="s">
        <v>26</v>
      </c>
      <c r="P9" s="17" t="s">
        <v>27</v>
      </c>
      <c r="Q9" s="17" t="s">
        <v>28</v>
      </c>
      <c r="R9" s="17" t="s">
        <v>29</v>
      </c>
    </row>
    <row r="10" spans="1:18" s="3" customFormat="1" ht="75" x14ac:dyDescent="0.3">
      <c r="A10" s="116">
        <v>1</v>
      </c>
      <c r="B10" s="88" t="s">
        <v>110</v>
      </c>
      <c r="C10" s="92" t="s">
        <v>455</v>
      </c>
      <c r="D10" s="89">
        <v>829000</v>
      </c>
      <c r="E10" s="90" t="s">
        <v>312</v>
      </c>
      <c r="F10" s="90" t="s">
        <v>456</v>
      </c>
      <c r="G10" s="91"/>
      <c r="H10" s="91"/>
      <c r="I10" s="91"/>
      <c r="J10" s="91"/>
      <c r="K10" s="91"/>
      <c r="L10" s="91"/>
      <c r="M10" s="91"/>
      <c r="N10" s="91"/>
      <c r="O10" s="91"/>
      <c r="P10" s="91"/>
      <c r="Q10" s="91"/>
      <c r="R10" s="91"/>
    </row>
    <row r="11" spans="1:18" s="58" customFormat="1" x14ac:dyDescent="0.3">
      <c r="A11" s="233" t="s">
        <v>454</v>
      </c>
      <c r="B11" s="232"/>
      <c r="C11" s="162"/>
      <c r="D11" s="163">
        <f>SUM(D10)</f>
        <v>829000</v>
      </c>
      <c r="E11" s="118" t="s">
        <v>262</v>
      </c>
      <c r="F11" s="164"/>
      <c r="G11" s="165"/>
      <c r="H11" s="165"/>
      <c r="I11" s="165"/>
      <c r="J11" s="165"/>
      <c r="K11" s="165"/>
      <c r="L11" s="165"/>
      <c r="M11" s="165"/>
      <c r="N11" s="165"/>
      <c r="O11" s="165"/>
      <c r="P11" s="165"/>
      <c r="Q11" s="165"/>
      <c r="R11" s="166"/>
    </row>
    <row r="12" spans="1:18" s="58" customFormat="1" ht="19.5" thickBot="1" x14ac:dyDescent="0.35">
      <c r="A12" s="127"/>
      <c r="B12" s="127"/>
      <c r="C12" s="167"/>
      <c r="D12" s="168"/>
      <c r="E12" s="128"/>
      <c r="F12" s="169"/>
      <c r="G12" s="170"/>
      <c r="H12" s="170"/>
      <c r="I12" s="170"/>
      <c r="J12" s="170"/>
      <c r="K12" s="170"/>
      <c r="L12" s="170"/>
      <c r="M12" s="170"/>
      <c r="N12" s="170"/>
      <c r="O12" s="170"/>
      <c r="P12" s="170"/>
      <c r="Q12" s="170"/>
      <c r="R12" s="170"/>
    </row>
    <row r="13" spans="1:18" s="58" customFormat="1" ht="18.75" customHeight="1" thickBot="1" x14ac:dyDescent="0.25">
      <c r="A13" s="205" t="s">
        <v>37</v>
      </c>
      <c r="B13" s="205" t="s">
        <v>40</v>
      </c>
      <c r="C13" s="205" t="s">
        <v>39</v>
      </c>
      <c r="D13" s="14" t="s">
        <v>4</v>
      </c>
      <c r="E13" s="143" t="s">
        <v>16</v>
      </c>
      <c r="F13" s="205" t="s">
        <v>6</v>
      </c>
      <c r="G13" s="216" t="s">
        <v>396</v>
      </c>
      <c r="H13" s="217"/>
      <c r="I13" s="217"/>
      <c r="J13" s="217"/>
      <c r="K13" s="217"/>
      <c r="L13" s="217"/>
      <c r="M13" s="217"/>
      <c r="N13" s="217"/>
      <c r="O13" s="217"/>
      <c r="P13" s="217"/>
      <c r="Q13" s="217"/>
      <c r="R13" s="218"/>
    </row>
    <row r="14" spans="1:18" s="3" customFormat="1" ht="18.75" customHeight="1" thickBot="1" x14ac:dyDescent="0.25">
      <c r="A14" s="205"/>
      <c r="B14" s="205"/>
      <c r="C14" s="205"/>
      <c r="D14" s="14" t="s">
        <v>15</v>
      </c>
      <c r="E14" s="143" t="s">
        <v>17</v>
      </c>
      <c r="F14" s="205"/>
      <c r="G14" s="219" t="s">
        <v>397</v>
      </c>
      <c r="H14" s="220"/>
      <c r="I14" s="221"/>
      <c r="J14" s="216" t="s">
        <v>398</v>
      </c>
      <c r="K14" s="217"/>
      <c r="L14" s="217"/>
      <c r="M14" s="217"/>
      <c r="N14" s="217"/>
      <c r="O14" s="217"/>
      <c r="P14" s="217"/>
      <c r="Q14" s="217"/>
      <c r="R14" s="218"/>
    </row>
    <row r="15" spans="1:18" s="3" customFormat="1" ht="24" customHeight="1" x14ac:dyDescent="0.2">
      <c r="A15" s="205"/>
      <c r="B15" s="205"/>
      <c r="C15" s="205"/>
      <c r="D15" s="14"/>
      <c r="E15" s="142"/>
      <c r="F15" s="205"/>
      <c r="G15" s="17" t="s">
        <v>18</v>
      </c>
      <c r="H15" s="17" t="s">
        <v>19</v>
      </c>
      <c r="I15" s="17" t="s">
        <v>20</v>
      </c>
      <c r="J15" s="17" t="s">
        <v>21</v>
      </c>
      <c r="K15" s="17" t="s">
        <v>22</v>
      </c>
      <c r="L15" s="17" t="s">
        <v>23</v>
      </c>
      <c r="M15" s="17" t="s">
        <v>24</v>
      </c>
      <c r="N15" s="17" t="s">
        <v>25</v>
      </c>
      <c r="O15" s="17" t="s">
        <v>26</v>
      </c>
      <c r="P15" s="17" t="s">
        <v>27</v>
      </c>
      <c r="Q15" s="17" t="s">
        <v>28</v>
      </c>
      <c r="R15" s="17" t="s">
        <v>29</v>
      </c>
    </row>
    <row r="16" spans="1:18" s="55" customFormat="1" x14ac:dyDescent="0.3">
      <c r="A16" s="257" t="s">
        <v>170</v>
      </c>
      <c r="B16" s="258"/>
      <c r="C16" s="258"/>
      <c r="D16" s="112"/>
      <c r="E16" s="85"/>
      <c r="F16" s="85"/>
      <c r="G16" s="85"/>
      <c r="H16" s="85"/>
      <c r="I16" s="85"/>
      <c r="J16" s="85"/>
      <c r="K16" s="85"/>
      <c r="L16" s="85"/>
      <c r="M16" s="85"/>
      <c r="N16" s="85"/>
      <c r="O16" s="85"/>
      <c r="P16" s="85"/>
      <c r="Q16" s="85"/>
      <c r="R16" s="87"/>
    </row>
    <row r="17" spans="1:18" ht="94.5" x14ac:dyDescent="0.3">
      <c r="A17" s="116">
        <v>1</v>
      </c>
      <c r="B17" s="88" t="s">
        <v>110</v>
      </c>
      <c r="C17" s="92" t="s">
        <v>453</v>
      </c>
      <c r="D17" s="89">
        <v>2500000</v>
      </c>
      <c r="E17" s="90" t="s">
        <v>312</v>
      </c>
      <c r="F17" s="90" t="s">
        <v>370</v>
      </c>
      <c r="G17" s="91"/>
      <c r="H17" s="91"/>
      <c r="I17" s="91"/>
      <c r="J17" s="91"/>
      <c r="K17" s="91"/>
      <c r="L17" s="91"/>
      <c r="M17" s="91"/>
      <c r="N17" s="91"/>
      <c r="O17" s="91"/>
      <c r="P17" s="91"/>
      <c r="Q17" s="91"/>
      <c r="R17" s="91"/>
    </row>
    <row r="18" spans="1:18" x14ac:dyDescent="0.3">
      <c r="A18" s="233" t="s">
        <v>454</v>
      </c>
      <c r="B18" s="232"/>
      <c r="C18" s="85"/>
      <c r="D18" s="117">
        <f>SUM(D17)</f>
        <v>2500000</v>
      </c>
      <c r="E18" s="118" t="s">
        <v>262</v>
      </c>
      <c r="F18" s="85"/>
      <c r="G18" s="85"/>
      <c r="H18" s="85"/>
      <c r="I18" s="85"/>
      <c r="J18" s="85"/>
      <c r="K18" s="85"/>
      <c r="L18" s="85"/>
      <c r="M18" s="85"/>
      <c r="N18" s="85"/>
      <c r="O18" s="85"/>
      <c r="P18" s="85"/>
      <c r="Q18" s="85"/>
      <c r="R18" s="87"/>
    </row>
    <row r="19" spans="1:18" x14ac:dyDescent="0.3">
      <c r="A19" s="257" t="s">
        <v>171</v>
      </c>
      <c r="B19" s="258"/>
      <c r="C19" s="258"/>
      <c r="D19" s="102"/>
      <c r="E19" s="81"/>
      <c r="F19" s="81"/>
      <c r="G19" s="81"/>
      <c r="H19" s="81"/>
      <c r="I19" s="81"/>
      <c r="J19" s="81"/>
      <c r="K19" s="81"/>
      <c r="L19" s="81"/>
      <c r="M19" s="81"/>
      <c r="N19" s="81"/>
      <c r="O19" s="81"/>
      <c r="P19" s="81"/>
      <c r="Q19" s="81"/>
      <c r="R19" s="82"/>
    </row>
    <row r="20" spans="1:18" ht="105" x14ac:dyDescent="0.3">
      <c r="A20" s="116">
        <v>1</v>
      </c>
      <c r="B20" s="88" t="s">
        <v>110</v>
      </c>
      <c r="C20" s="99" t="s">
        <v>457</v>
      </c>
      <c r="D20" s="89">
        <v>814000</v>
      </c>
      <c r="E20" s="90" t="s">
        <v>312</v>
      </c>
      <c r="F20" s="90" t="s">
        <v>42</v>
      </c>
      <c r="G20" s="91"/>
      <c r="H20" s="91"/>
      <c r="I20" s="91"/>
      <c r="J20" s="91"/>
      <c r="K20" s="91"/>
      <c r="L20" s="91"/>
      <c r="M20" s="91"/>
      <c r="N20" s="91"/>
      <c r="O20" s="91"/>
      <c r="P20" s="91"/>
      <c r="Q20" s="91"/>
      <c r="R20" s="91"/>
    </row>
    <row r="21" spans="1:18" x14ac:dyDescent="0.3">
      <c r="A21" s="233" t="s">
        <v>454</v>
      </c>
      <c r="B21" s="232"/>
      <c r="C21" s="81"/>
      <c r="D21" s="102">
        <f>SUM(D20)</f>
        <v>814000</v>
      </c>
      <c r="E21" s="81"/>
      <c r="F21" s="81"/>
      <c r="G21" s="81"/>
      <c r="H21" s="81"/>
      <c r="I21" s="81"/>
      <c r="J21" s="81"/>
      <c r="K21" s="81"/>
      <c r="L21" s="81"/>
      <c r="M21" s="81"/>
      <c r="N21" s="81"/>
      <c r="O21" s="81"/>
      <c r="P21" s="81"/>
      <c r="Q21" s="81"/>
      <c r="R21" s="82"/>
    </row>
  </sheetData>
  <mergeCells count="25">
    <mergeCell ref="A21:B21"/>
    <mergeCell ref="A16:C16"/>
    <mergeCell ref="A19:C19"/>
    <mergeCell ref="A18:B18"/>
    <mergeCell ref="A13:A15"/>
    <mergeCell ref="B13:B15"/>
    <mergeCell ref="C13:C15"/>
    <mergeCell ref="A1:N1"/>
    <mergeCell ref="A7:A9"/>
    <mergeCell ref="B7:B9"/>
    <mergeCell ref="C7:C9"/>
    <mergeCell ref="F7:F9"/>
    <mergeCell ref="G7:R7"/>
    <mergeCell ref="G8:I8"/>
    <mergeCell ref="J8:R8"/>
    <mergeCell ref="O1:R1"/>
    <mergeCell ref="A5:N5"/>
    <mergeCell ref="A6:N6"/>
    <mergeCell ref="A2:R2"/>
    <mergeCell ref="A3:R3"/>
    <mergeCell ref="F13:F15"/>
    <mergeCell ref="G13:R13"/>
    <mergeCell ref="G14:I14"/>
    <mergeCell ref="J14:R14"/>
    <mergeCell ref="A11:B11"/>
  </mergeCells>
  <pageMargins left="0.70866141732283472" right="0.70866141732283472" top="0.74803149606299213" bottom="0.74803149606299213" header="0.31496062992125984" footer="0.31496062992125984"/>
  <pageSetup paperSize="9" firstPageNumber="79" orientation="landscape" useFirstPageNumber="1" r:id="rId1"/>
  <headerFooter>
    <oddFooter>&amp;C&amp;"TH SarabunIT๙,ธรรมดา"&amp;14&amp;P</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80" zoomScaleNormal="80" workbookViewId="0">
      <selection activeCell="C10" sqref="C10"/>
    </sheetView>
  </sheetViews>
  <sheetFormatPr defaultRowHeight="18.75" x14ac:dyDescent="0.3"/>
  <cols>
    <col min="1" max="1" width="6.25" style="4" customWidth="1"/>
    <col min="2" max="2" width="21.625" style="4"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38</v>
      </c>
      <c r="B1" s="223"/>
      <c r="C1" s="223"/>
      <c r="D1" s="223"/>
      <c r="E1" s="223"/>
      <c r="F1" s="223"/>
      <c r="G1" s="223"/>
      <c r="H1" s="223"/>
      <c r="I1" s="223"/>
      <c r="J1" s="223"/>
      <c r="K1" s="223"/>
      <c r="L1" s="223"/>
      <c r="M1" s="223"/>
      <c r="N1" s="224"/>
      <c r="O1" s="256" t="s">
        <v>41</v>
      </c>
      <c r="P1" s="256"/>
      <c r="Q1" s="256"/>
      <c r="R1" s="256"/>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460</v>
      </c>
      <c r="B5" s="211"/>
      <c r="C5" s="211"/>
      <c r="D5" s="211"/>
      <c r="E5" s="211"/>
      <c r="F5" s="211"/>
      <c r="G5" s="211"/>
      <c r="H5" s="211"/>
      <c r="I5" s="211"/>
      <c r="J5" s="211"/>
      <c r="K5" s="211"/>
      <c r="L5" s="211"/>
      <c r="M5" s="211"/>
      <c r="N5" s="211"/>
    </row>
    <row r="6" spans="1:18" ht="19.5" thickBot="1" x14ac:dyDescent="0.35">
      <c r="A6" s="211" t="s">
        <v>461</v>
      </c>
      <c r="B6" s="211"/>
      <c r="C6" s="211"/>
      <c r="D6" s="211"/>
      <c r="E6" s="211"/>
      <c r="F6" s="211"/>
      <c r="G6" s="211"/>
      <c r="H6" s="211"/>
      <c r="I6" s="211"/>
      <c r="J6" s="211"/>
      <c r="K6" s="211"/>
      <c r="L6" s="211"/>
      <c r="M6" s="211"/>
      <c r="N6" s="211"/>
    </row>
    <row r="7" spans="1:18" ht="18.75" customHeight="1" thickBot="1" x14ac:dyDescent="0.35">
      <c r="A7" s="205" t="s">
        <v>37</v>
      </c>
      <c r="B7" s="205" t="s">
        <v>40</v>
      </c>
      <c r="C7" s="205" t="s">
        <v>39</v>
      </c>
      <c r="D7" s="14" t="s">
        <v>4</v>
      </c>
      <c r="E7" s="48" t="s">
        <v>16</v>
      </c>
      <c r="F7" s="205" t="s">
        <v>6</v>
      </c>
      <c r="G7" s="216" t="s">
        <v>396</v>
      </c>
      <c r="H7" s="217"/>
      <c r="I7" s="217"/>
      <c r="J7" s="217"/>
      <c r="K7" s="217"/>
      <c r="L7" s="217"/>
      <c r="M7" s="217"/>
      <c r="N7" s="217"/>
      <c r="O7" s="217"/>
      <c r="P7" s="217"/>
      <c r="Q7" s="217"/>
      <c r="R7" s="218"/>
    </row>
    <row r="8" spans="1:18" ht="18.75" customHeight="1" thickBot="1" x14ac:dyDescent="0.35">
      <c r="A8" s="205"/>
      <c r="B8" s="205"/>
      <c r="C8" s="205"/>
      <c r="D8" s="14" t="s">
        <v>15</v>
      </c>
      <c r="E8" s="48" t="s">
        <v>17</v>
      </c>
      <c r="F8" s="205"/>
      <c r="G8" s="219" t="s">
        <v>397</v>
      </c>
      <c r="H8" s="220"/>
      <c r="I8" s="221"/>
      <c r="J8" s="216" t="s">
        <v>398</v>
      </c>
      <c r="K8" s="217"/>
      <c r="L8" s="217"/>
      <c r="M8" s="217"/>
      <c r="N8" s="217"/>
      <c r="O8" s="217"/>
      <c r="P8" s="217"/>
      <c r="Q8" s="217"/>
      <c r="R8" s="218"/>
    </row>
    <row r="9" spans="1:18" ht="25.5" x14ac:dyDescent="0.3">
      <c r="A9" s="205"/>
      <c r="B9" s="205"/>
      <c r="C9" s="205"/>
      <c r="D9" s="14"/>
      <c r="E9" s="49"/>
      <c r="F9" s="205"/>
      <c r="G9" s="17" t="s">
        <v>18</v>
      </c>
      <c r="H9" s="17" t="s">
        <v>19</v>
      </c>
      <c r="I9" s="17" t="s">
        <v>20</v>
      </c>
      <c r="J9" s="17" t="s">
        <v>21</v>
      </c>
      <c r="K9" s="17" t="s">
        <v>22</v>
      </c>
      <c r="L9" s="17" t="s">
        <v>23</v>
      </c>
      <c r="M9" s="17" t="s">
        <v>24</v>
      </c>
      <c r="N9" s="17" t="s">
        <v>25</v>
      </c>
      <c r="O9" s="17" t="s">
        <v>26</v>
      </c>
      <c r="P9" s="17" t="s">
        <v>27</v>
      </c>
      <c r="Q9" s="17" t="s">
        <v>28</v>
      </c>
      <c r="R9" s="17" t="s">
        <v>29</v>
      </c>
    </row>
    <row r="10" spans="1:18" ht="56.25" x14ac:dyDescent="0.3">
      <c r="A10" s="90">
        <v>1</v>
      </c>
      <c r="B10" s="88" t="s">
        <v>153</v>
      </c>
      <c r="C10" s="88" t="s">
        <v>458</v>
      </c>
      <c r="D10" s="89">
        <v>9400</v>
      </c>
      <c r="E10" s="90" t="s">
        <v>52</v>
      </c>
      <c r="F10" s="90" t="s">
        <v>52</v>
      </c>
      <c r="G10" s="91"/>
      <c r="H10" s="91"/>
      <c r="I10" s="91"/>
      <c r="J10" s="91"/>
      <c r="K10" s="91"/>
      <c r="L10" s="91"/>
      <c r="M10" s="91"/>
      <c r="N10" s="91"/>
      <c r="O10" s="91"/>
      <c r="P10" s="91"/>
      <c r="Q10" s="91"/>
      <c r="R10" s="91"/>
    </row>
    <row r="11" spans="1:18" x14ac:dyDescent="0.3">
      <c r="A11" s="109"/>
      <c r="B11" s="81" t="s">
        <v>459</v>
      </c>
      <c r="C11" s="81"/>
      <c r="D11" s="105">
        <f>SUM(D10)</f>
        <v>9400</v>
      </c>
      <c r="E11" s="81"/>
      <c r="F11" s="81" t="s">
        <v>262</v>
      </c>
      <c r="G11" s="81"/>
      <c r="H11" s="81"/>
      <c r="I11" s="81"/>
      <c r="J11" s="81"/>
      <c r="K11" s="81"/>
      <c r="L11" s="81"/>
      <c r="M11" s="81"/>
      <c r="N11" s="81"/>
      <c r="O11" s="81"/>
      <c r="P11" s="81"/>
      <c r="Q11" s="81"/>
      <c r="R11" s="82"/>
    </row>
  </sheetData>
  <mergeCells count="13">
    <mergeCell ref="A7:A9"/>
    <mergeCell ref="B7:B9"/>
    <mergeCell ref="C7:C9"/>
    <mergeCell ref="F7:F9"/>
    <mergeCell ref="G7:R7"/>
    <mergeCell ref="G8:I8"/>
    <mergeCell ref="J8:R8"/>
    <mergeCell ref="A6:N6"/>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81" orientation="landscape" useFirstPageNumber="1" r:id="rId1"/>
  <headerFooter>
    <oddFooter>&amp;C&amp;"TH SarabunIT๙,ธรรมดา"&amp;14&amp;P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4" zoomScale="80" zoomScaleNormal="80" workbookViewId="0">
      <selection activeCell="C10" sqref="C10"/>
    </sheetView>
  </sheetViews>
  <sheetFormatPr defaultRowHeight="18.75" x14ac:dyDescent="0.3"/>
  <cols>
    <col min="1" max="1" width="6.25" style="4" customWidth="1"/>
    <col min="2" max="2" width="21.625" style="4" customWidth="1"/>
    <col min="3" max="3" width="16.25" style="4" customWidth="1"/>
    <col min="4" max="4" width="11.875" style="4"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38</v>
      </c>
      <c r="B1" s="223"/>
      <c r="C1" s="223"/>
      <c r="D1" s="223"/>
      <c r="E1" s="223"/>
      <c r="F1" s="223"/>
      <c r="G1" s="223"/>
      <c r="H1" s="223"/>
      <c r="I1" s="223"/>
      <c r="J1" s="223"/>
      <c r="K1" s="223"/>
      <c r="L1" s="223"/>
      <c r="M1" s="223"/>
      <c r="N1" s="224"/>
      <c r="O1" s="256" t="s">
        <v>41</v>
      </c>
      <c r="P1" s="256"/>
      <c r="Q1" s="256"/>
      <c r="R1" s="256"/>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462</v>
      </c>
      <c r="B5" s="211"/>
      <c r="C5" s="211"/>
      <c r="D5" s="211"/>
      <c r="E5" s="211"/>
      <c r="F5" s="211"/>
      <c r="G5" s="211"/>
      <c r="H5" s="211"/>
      <c r="I5" s="211"/>
      <c r="J5" s="211"/>
      <c r="K5" s="211"/>
      <c r="L5" s="211"/>
      <c r="M5" s="211"/>
      <c r="N5" s="211"/>
    </row>
    <row r="6" spans="1:18" ht="19.5" thickBot="1" x14ac:dyDescent="0.35">
      <c r="A6" s="211" t="s">
        <v>45</v>
      </c>
      <c r="B6" s="211"/>
      <c r="C6" s="211"/>
      <c r="D6" s="211"/>
      <c r="E6" s="211"/>
      <c r="F6" s="211"/>
      <c r="G6" s="211"/>
      <c r="H6" s="211"/>
      <c r="I6" s="211"/>
      <c r="J6" s="211"/>
      <c r="K6" s="211"/>
      <c r="L6" s="211"/>
      <c r="M6" s="211"/>
      <c r="N6" s="211"/>
    </row>
    <row r="7" spans="1:18" ht="19.5" customHeight="1" thickBot="1" x14ac:dyDescent="0.35">
      <c r="A7" s="205" t="s">
        <v>37</v>
      </c>
      <c r="B7" s="205" t="s">
        <v>40</v>
      </c>
      <c r="C7" s="205" t="s">
        <v>39</v>
      </c>
      <c r="D7" s="15" t="s">
        <v>4</v>
      </c>
      <c r="E7" s="15" t="s">
        <v>16</v>
      </c>
      <c r="F7" s="205" t="s">
        <v>6</v>
      </c>
      <c r="G7" s="216" t="s">
        <v>396</v>
      </c>
      <c r="H7" s="217"/>
      <c r="I7" s="217"/>
      <c r="J7" s="217"/>
      <c r="K7" s="217"/>
      <c r="L7" s="217"/>
      <c r="M7" s="217"/>
      <c r="N7" s="217"/>
      <c r="O7" s="217"/>
      <c r="P7" s="217"/>
      <c r="Q7" s="217"/>
      <c r="R7" s="218"/>
    </row>
    <row r="8" spans="1:18" ht="19.5" customHeight="1" thickBot="1" x14ac:dyDescent="0.35">
      <c r="A8" s="205"/>
      <c r="B8" s="205"/>
      <c r="C8" s="205"/>
      <c r="D8" s="15" t="s">
        <v>15</v>
      </c>
      <c r="E8" s="15" t="s">
        <v>17</v>
      </c>
      <c r="F8" s="205"/>
      <c r="G8" s="219" t="s">
        <v>397</v>
      </c>
      <c r="H8" s="220"/>
      <c r="I8" s="221"/>
      <c r="J8" s="216" t="s">
        <v>398</v>
      </c>
      <c r="K8" s="217"/>
      <c r="L8" s="217"/>
      <c r="M8" s="217"/>
      <c r="N8" s="217"/>
      <c r="O8" s="217"/>
      <c r="P8" s="217"/>
      <c r="Q8" s="217"/>
      <c r="R8" s="218"/>
    </row>
    <row r="9" spans="1:18" ht="25.5" x14ac:dyDescent="0.3">
      <c r="A9" s="205"/>
      <c r="B9" s="205"/>
      <c r="C9" s="205"/>
      <c r="D9" s="15"/>
      <c r="E9" s="16"/>
      <c r="F9" s="205"/>
      <c r="G9" s="10" t="s">
        <v>18</v>
      </c>
      <c r="H9" s="10" t="s">
        <v>19</v>
      </c>
      <c r="I9" s="10" t="s">
        <v>20</v>
      </c>
      <c r="J9" s="10" t="s">
        <v>21</v>
      </c>
      <c r="K9" s="10" t="s">
        <v>22</v>
      </c>
      <c r="L9" s="10" t="s">
        <v>23</v>
      </c>
      <c r="M9" s="10" t="s">
        <v>24</v>
      </c>
      <c r="N9" s="10" t="s">
        <v>25</v>
      </c>
      <c r="O9" s="10" t="s">
        <v>26</v>
      </c>
      <c r="P9" s="10" t="s">
        <v>27</v>
      </c>
      <c r="Q9" s="10" t="s">
        <v>28</v>
      </c>
      <c r="R9" s="10" t="s">
        <v>29</v>
      </c>
    </row>
    <row r="10" spans="1:18" s="3" customFormat="1" ht="75" x14ac:dyDescent="0.3">
      <c r="A10" s="116">
        <v>1</v>
      </c>
      <c r="B10" s="88" t="s">
        <v>463</v>
      </c>
      <c r="C10" s="88" t="s">
        <v>464</v>
      </c>
      <c r="D10" s="89">
        <v>10000</v>
      </c>
      <c r="E10" s="88" t="s">
        <v>312</v>
      </c>
      <c r="F10" s="131" t="s">
        <v>465</v>
      </c>
      <c r="G10" s="121"/>
      <c r="H10" s="91"/>
      <c r="I10" s="91"/>
      <c r="J10" s="91"/>
      <c r="K10" s="91"/>
      <c r="L10" s="91"/>
      <c r="M10" s="91"/>
      <c r="N10" s="91"/>
      <c r="O10" s="91"/>
      <c r="P10" s="91"/>
      <c r="Q10" s="91"/>
      <c r="R10" s="91"/>
    </row>
    <row r="11" spans="1:18" x14ac:dyDescent="0.3">
      <c r="A11" s="233" t="s">
        <v>454</v>
      </c>
      <c r="B11" s="232"/>
      <c r="C11" s="85"/>
      <c r="D11" s="117">
        <f>SUM(D10)</f>
        <v>10000</v>
      </c>
      <c r="E11" s="118" t="s">
        <v>262</v>
      </c>
      <c r="F11" s="85"/>
      <c r="G11" s="85"/>
      <c r="H11" s="85"/>
      <c r="I11" s="85"/>
      <c r="J11" s="85"/>
      <c r="K11" s="85"/>
      <c r="L11" s="85"/>
      <c r="M11" s="85"/>
      <c r="N11" s="85"/>
      <c r="O11" s="85"/>
      <c r="P11" s="85"/>
      <c r="Q11" s="85"/>
      <c r="R11" s="87"/>
    </row>
  </sheetData>
  <mergeCells count="14">
    <mergeCell ref="O1:R1"/>
    <mergeCell ref="A5:N5"/>
    <mergeCell ref="A2:R2"/>
    <mergeCell ref="A3:R3"/>
    <mergeCell ref="A11:B11"/>
    <mergeCell ref="G7:R7"/>
    <mergeCell ref="G8:I8"/>
    <mergeCell ref="J8:R8"/>
    <mergeCell ref="A6:N6"/>
    <mergeCell ref="A7:A9"/>
    <mergeCell ref="B7:B9"/>
    <mergeCell ref="C7:C9"/>
    <mergeCell ref="F7:F9"/>
    <mergeCell ref="A1:N1"/>
  </mergeCells>
  <pageMargins left="0.70866141732283472" right="0.70866141732283472" top="0.74803149606299213" bottom="0.74803149606299213" header="0.31496062992125984" footer="0.31496062992125984"/>
  <pageSetup paperSize="9" firstPageNumber="82" orientation="landscape" useFirstPageNumber="1" r:id="rId1"/>
  <headerFooter>
    <oddFooter>&amp;C&amp;"TH SarabunIT๙,ธรรมดา"&amp;14&amp;P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opLeftCell="A4" zoomScale="70" zoomScaleNormal="70" workbookViewId="0">
      <selection activeCell="F12" sqref="F12"/>
    </sheetView>
  </sheetViews>
  <sheetFormatPr defaultRowHeight="18.75" x14ac:dyDescent="0.3"/>
  <cols>
    <col min="1" max="1" width="6.25" style="4" customWidth="1"/>
    <col min="2" max="2" width="21.625" style="4" customWidth="1"/>
    <col min="3" max="3" width="16.25" style="4" customWidth="1"/>
    <col min="4" max="4" width="11.875" style="4" customWidth="1"/>
    <col min="5" max="5" width="12.125" style="4" customWidth="1"/>
    <col min="6" max="6" width="11.375" style="177"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38</v>
      </c>
      <c r="B1" s="223"/>
      <c r="C1" s="223"/>
      <c r="D1" s="223"/>
      <c r="E1" s="223"/>
      <c r="F1" s="223"/>
      <c r="G1" s="223"/>
      <c r="H1" s="223"/>
      <c r="I1" s="223"/>
      <c r="J1" s="223"/>
      <c r="K1" s="223"/>
      <c r="L1" s="223"/>
      <c r="M1" s="223"/>
      <c r="N1" s="224"/>
      <c r="O1" s="256" t="s">
        <v>41</v>
      </c>
      <c r="P1" s="256"/>
      <c r="Q1" s="256"/>
      <c r="R1" s="256"/>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53</v>
      </c>
      <c r="B3" s="223"/>
      <c r="C3" s="223"/>
      <c r="D3" s="223"/>
      <c r="E3" s="223"/>
      <c r="F3" s="223"/>
      <c r="G3" s="223"/>
      <c r="H3" s="223"/>
      <c r="I3" s="223"/>
      <c r="J3" s="223"/>
      <c r="K3" s="223"/>
      <c r="L3" s="223"/>
      <c r="M3" s="223"/>
      <c r="N3" s="223"/>
      <c r="O3" s="223"/>
      <c r="P3" s="223"/>
      <c r="Q3" s="223"/>
      <c r="R3" s="223"/>
    </row>
    <row r="5" spans="1:18" x14ac:dyDescent="0.3">
      <c r="A5" s="211" t="s">
        <v>501</v>
      </c>
      <c r="B5" s="211"/>
      <c r="C5" s="211"/>
      <c r="D5" s="211"/>
      <c r="E5" s="211"/>
      <c r="F5" s="211"/>
      <c r="G5" s="211"/>
      <c r="H5" s="211"/>
      <c r="I5" s="211"/>
      <c r="J5" s="211"/>
      <c r="K5" s="211"/>
      <c r="L5" s="211"/>
      <c r="M5" s="211"/>
      <c r="N5" s="211"/>
    </row>
    <row r="6" spans="1:18" ht="19.5" thickBot="1" x14ac:dyDescent="0.35">
      <c r="A6" s="211" t="s">
        <v>502</v>
      </c>
      <c r="B6" s="211"/>
      <c r="C6" s="211"/>
      <c r="D6" s="211"/>
      <c r="E6" s="211"/>
      <c r="F6" s="211"/>
      <c r="G6" s="211"/>
      <c r="H6" s="211"/>
      <c r="I6" s="211"/>
      <c r="J6" s="211"/>
      <c r="K6" s="211"/>
      <c r="L6" s="211"/>
      <c r="M6" s="211"/>
      <c r="N6" s="211"/>
    </row>
    <row r="7" spans="1:18" ht="19.5" customHeight="1" thickBot="1" x14ac:dyDescent="0.35">
      <c r="A7" s="205" t="s">
        <v>37</v>
      </c>
      <c r="B7" s="205" t="s">
        <v>40</v>
      </c>
      <c r="C7" s="205" t="s">
        <v>39</v>
      </c>
      <c r="D7" s="48" t="s">
        <v>4</v>
      </c>
      <c r="E7" s="48" t="s">
        <v>16</v>
      </c>
      <c r="F7" s="205" t="s">
        <v>6</v>
      </c>
      <c r="G7" s="216" t="s">
        <v>396</v>
      </c>
      <c r="H7" s="217"/>
      <c r="I7" s="217"/>
      <c r="J7" s="217"/>
      <c r="K7" s="217"/>
      <c r="L7" s="217"/>
      <c r="M7" s="217"/>
      <c r="N7" s="217"/>
      <c r="O7" s="217"/>
      <c r="P7" s="217"/>
      <c r="Q7" s="217"/>
      <c r="R7" s="218"/>
    </row>
    <row r="8" spans="1:18" ht="19.5" customHeight="1" thickBot="1" x14ac:dyDescent="0.35">
      <c r="A8" s="205"/>
      <c r="B8" s="205"/>
      <c r="C8" s="205"/>
      <c r="D8" s="48" t="s">
        <v>15</v>
      </c>
      <c r="E8" s="48" t="s">
        <v>17</v>
      </c>
      <c r="F8" s="205"/>
      <c r="G8" s="219" t="s">
        <v>397</v>
      </c>
      <c r="H8" s="220"/>
      <c r="I8" s="221"/>
      <c r="J8" s="216" t="s">
        <v>398</v>
      </c>
      <c r="K8" s="217"/>
      <c r="L8" s="217"/>
      <c r="M8" s="217"/>
      <c r="N8" s="217"/>
      <c r="O8" s="217"/>
      <c r="P8" s="217"/>
      <c r="Q8" s="217"/>
      <c r="R8" s="218"/>
    </row>
    <row r="9" spans="1:18" ht="25.5" x14ac:dyDescent="0.3">
      <c r="A9" s="237"/>
      <c r="B9" s="237"/>
      <c r="C9" s="237"/>
      <c r="D9" s="63"/>
      <c r="E9" s="132"/>
      <c r="F9" s="237"/>
      <c r="G9" s="10" t="s">
        <v>18</v>
      </c>
      <c r="H9" s="10" t="s">
        <v>19</v>
      </c>
      <c r="I9" s="10" t="s">
        <v>20</v>
      </c>
      <c r="J9" s="10" t="s">
        <v>21</v>
      </c>
      <c r="K9" s="10" t="s">
        <v>22</v>
      </c>
      <c r="L9" s="10" t="s">
        <v>23</v>
      </c>
      <c r="M9" s="10" t="s">
        <v>24</v>
      </c>
      <c r="N9" s="10" t="s">
        <v>25</v>
      </c>
      <c r="O9" s="10" t="s">
        <v>26</v>
      </c>
      <c r="P9" s="10" t="s">
        <v>27</v>
      </c>
      <c r="Q9" s="10" t="s">
        <v>28</v>
      </c>
      <c r="R9" s="10" t="s">
        <v>29</v>
      </c>
    </row>
    <row r="10" spans="1:18" s="3" customFormat="1" ht="56.25" x14ac:dyDescent="0.2">
      <c r="A10" s="64">
        <v>1</v>
      </c>
      <c r="B10" s="2" t="s">
        <v>183</v>
      </c>
      <c r="C10" s="2" t="s">
        <v>466</v>
      </c>
      <c r="D10" s="11">
        <v>83700</v>
      </c>
      <c r="E10" s="151" t="s">
        <v>516</v>
      </c>
      <c r="F10" s="90" t="s">
        <v>280</v>
      </c>
      <c r="G10" s="2"/>
      <c r="H10" s="2"/>
      <c r="I10" s="2"/>
      <c r="J10" s="2"/>
      <c r="K10" s="2"/>
      <c r="L10" s="2"/>
      <c r="M10" s="2"/>
      <c r="N10" s="2"/>
      <c r="O10" s="2"/>
      <c r="P10" s="2"/>
      <c r="Q10" s="2"/>
      <c r="R10" s="2"/>
    </row>
    <row r="11" spans="1:18" s="3" customFormat="1" ht="56.25" x14ac:dyDescent="0.2">
      <c r="A11" s="64">
        <v>2</v>
      </c>
      <c r="B11" s="2" t="s">
        <v>184</v>
      </c>
      <c r="C11" s="2" t="s">
        <v>467</v>
      </c>
      <c r="D11" s="11">
        <v>7200</v>
      </c>
      <c r="E11" s="151" t="s">
        <v>516</v>
      </c>
      <c r="F11" s="90" t="s">
        <v>280</v>
      </c>
      <c r="G11" s="2"/>
      <c r="H11" s="2"/>
      <c r="I11" s="2"/>
      <c r="J11" s="2"/>
      <c r="K11" s="2"/>
      <c r="L11" s="2"/>
      <c r="M11" s="2"/>
      <c r="N11" s="2"/>
      <c r="O11" s="2"/>
      <c r="P11" s="2"/>
      <c r="Q11" s="2"/>
      <c r="R11" s="2"/>
    </row>
    <row r="12" spans="1:18" s="3" customFormat="1" ht="56.25" x14ac:dyDescent="0.2">
      <c r="A12" s="64">
        <v>3</v>
      </c>
      <c r="B12" s="2" t="s">
        <v>185</v>
      </c>
      <c r="C12" s="2" t="s">
        <v>468</v>
      </c>
      <c r="D12" s="11">
        <v>110100</v>
      </c>
      <c r="E12" s="151" t="s">
        <v>516</v>
      </c>
      <c r="F12" s="90" t="s">
        <v>280</v>
      </c>
      <c r="G12" s="2"/>
      <c r="H12" s="2"/>
      <c r="I12" s="2"/>
      <c r="J12" s="2"/>
      <c r="K12" s="2"/>
      <c r="L12" s="2"/>
      <c r="M12" s="2"/>
      <c r="N12" s="2"/>
      <c r="O12" s="2"/>
      <c r="P12" s="2"/>
      <c r="Q12" s="2"/>
      <c r="R12" s="2"/>
    </row>
    <row r="13" spans="1:18" s="55" customFormat="1" x14ac:dyDescent="0.3">
      <c r="A13" s="233" t="s">
        <v>469</v>
      </c>
      <c r="B13" s="232"/>
      <c r="C13" s="232"/>
      <c r="D13" s="117">
        <f>SUM(D10:D12)</f>
        <v>201000</v>
      </c>
      <c r="E13" s="85"/>
      <c r="F13" s="150" t="s">
        <v>262</v>
      </c>
      <c r="G13" s="85"/>
      <c r="H13" s="85"/>
      <c r="I13" s="85"/>
      <c r="J13" s="85"/>
      <c r="K13" s="85"/>
      <c r="L13" s="85"/>
      <c r="M13" s="85"/>
      <c r="N13" s="85"/>
      <c r="O13" s="85"/>
      <c r="P13" s="85"/>
      <c r="Q13" s="85"/>
      <c r="R13" s="87"/>
    </row>
  </sheetData>
  <mergeCells count="14">
    <mergeCell ref="A6:N6"/>
    <mergeCell ref="A1:N1"/>
    <mergeCell ref="O1:R1"/>
    <mergeCell ref="A2:R2"/>
    <mergeCell ref="A3:R3"/>
    <mergeCell ref="A5:N5"/>
    <mergeCell ref="F7:F9"/>
    <mergeCell ref="G7:R7"/>
    <mergeCell ref="G8:I8"/>
    <mergeCell ref="J8:R8"/>
    <mergeCell ref="A13:C13"/>
    <mergeCell ref="A7:A9"/>
    <mergeCell ref="B7:B9"/>
    <mergeCell ref="C7:C9"/>
  </mergeCells>
  <pageMargins left="0.70866141732283472" right="0.70866141732283472" top="0.74803149606299213" bottom="0.74803149606299213" header="0.31496062992125984" footer="0.31496062992125984"/>
  <pageSetup paperSize="9" firstPageNumber="83" orientation="landscape" useFirstPageNumber="1" r:id="rId1"/>
  <headerFooter>
    <oddFooter>&amp;C&amp;"TH SarabunIT๙,ธรรมดา"&amp;14&amp;P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topLeftCell="A5" zoomScale="80" zoomScaleNormal="80" workbookViewId="0">
      <selection activeCell="C11" sqref="C11"/>
    </sheetView>
  </sheetViews>
  <sheetFormatPr defaultRowHeight="18.75" x14ac:dyDescent="0.2"/>
  <cols>
    <col min="1" max="1" width="6.25" style="12" customWidth="1"/>
    <col min="2" max="2" width="21.625" style="3" customWidth="1"/>
    <col min="3" max="3" width="16.25" style="3" customWidth="1"/>
    <col min="4" max="4" width="11.875" style="13" customWidth="1"/>
    <col min="5" max="5" width="12.125" style="3" customWidth="1"/>
    <col min="6" max="6" width="11.375" style="3" customWidth="1"/>
    <col min="7" max="7" width="3.5" style="3" customWidth="1"/>
    <col min="8" max="8" width="3.75" style="3" customWidth="1"/>
    <col min="9" max="10" width="3.625" style="3" customWidth="1"/>
    <col min="11" max="11" width="3.5" style="3" customWidth="1"/>
    <col min="12" max="12" width="3.75" style="3" customWidth="1"/>
    <col min="13" max="13" width="3.5" style="3" customWidth="1"/>
    <col min="14" max="18" width="3.625" style="3" customWidth="1"/>
    <col min="19" max="16384" width="9" style="3"/>
  </cols>
  <sheetData>
    <row r="1" spans="1:18" x14ac:dyDescent="0.2">
      <c r="A1" s="247" t="s">
        <v>38</v>
      </c>
      <c r="B1" s="247"/>
      <c r="C1" s="247"/>
      <c r="D1" s="247"/>
      <c r="E1" s="247"/>
      <c r="F1" s="247"/>
      <c r="G1" s="247"/>
      <c r="H1" s="247"/>
      <c r="I1" s="247"/>
      <c r="J1" s="247"/>
      <c r="K1" s="247"/>
      <c r="L1" s="247"/>
      <c r="M1" s="247"/>
      <c r="N1" s="248"/>
      <c r="O1" s="245" t="s">
        <v>41</v>
      </c>
      <c r="P1" s="245"/>
      <c r="Q1" s="245"/>
      <c r="R1" s="245"/>
    </row>
    <row r="2" spans="1:18" ht="20.25" customHeight="1" x14ac:dyDescent="0.2">
      <c r="A2" s="247" t="s">
        <v>130</v>
      </c>
      <c r="B2" s="247"/>
      <c r="C2" s="247"/>
      <c r="D2" s="247"/>
      <c r="E2" s="247"/>
      <c r="F2" s="247"/>
      <c r="G2" s="247"/>
      <c r="H2" s="247"/>
      <c r="I2" s="247"/>
      <c r="J2" s="247"/>
      <c r="K2" s="247"/>
      <c r="L2" s="247"/>
      <c r="M2" s="247"/>
      <c r="N2" s="247"/>
      <c r="O2" s="247"/>
      <c r="P2" s="247"/>
      <c r="Q2" s="247"/>
      <c r="R2" s="247"/>
    </row>
    <row r="3" spans="1:18" ht="20.25" customHeight="1" x14ac:dyDescent="0.2">
      <c r="A3" s="247" t="s">
        <v>53</v>
      </c>
      <c r="B3" s="247"/>
      <c r="C3" s="247"/>
      <c r="D3" s="247"/>
      <c r="E3" s="247"/>
      <c r="F3" s="247"/>
      <c r="G3" s="247"/>
      <c r="H3" s="247"/>
      <c r="I3" s="247"/>
      <c r="J3" s="247"/>
      <c r="K3" s="247"/>
      <c r="L3" s="247"/>
      <c r="M3" s="247"/>
      <c r="N3" s="247"/>
      <c r="O3" s="247"/>
      <c r="P3" s="247"/>
      <c r="Q3" s="247"/>
      <c r="R3" s="247"/>
    </row>
    <row r="5" spans="1:18" x14ac:dyDescent="0.2">
      <c r="A5" s="246" t="s">
        <v>503</v>
      </c>
      <c r="B5" s="246"/>
      <c r="C5" s="246"/>
      <c r="D5" s="246"/>
      <c r="E5" s="246"/>
      <c r="F5" s="246"/>
      <c r="G5" s="246"/>
      <c r="H5" s="246"/>
      <c r="I5" s="246"/>
      <c r="J5" s="246"/>
      <c r="K5" s="246"/>
      <c r="L5" s="246"/>
      <c r="M5" s="246"/>
      <c r="N5" s="246"/>
    </row>
    <row r="6" spans="1:18" ht="19.5" thickBot="1" x14ac:dyDescent="0.25">
      <c r="A6" s="246" t="s">
        <v>61</v>
      </c>
      <c r="B6" s="246"/>
      <c r="C6" s="246"/>
      <c r="D6" s="246"/>
      <c r="E6" s="246"/>
      <c r="F6" s="246"/>
      <c r="G6" s="246"/>
      <c r="H6" s="246"/>
      <c r="I6" s="246"/>
      <c r="J6" s="246"/>
      <c r="K6" s="246"/>
      <c r="L6" s="246"/>
      <c r="M6" s="246"/>
      <c r="N6" s="246"/>
    </row>
    <row r="7" spans="1:18" ht="19.5" customHeight="1" thickBot="1" x14ac:dyDescent="0.25">
      <c r="A7" s="212" t="s">
        <v>37</v>
      </c>
      <c r="B7" s="212" t="s">
        <v>40</v>
      </c>
      <c r="C7" s="212" t="s">
        <v>39</v>
      </c>
      <c r="D7" s="21" t="s">
        <v>4</v>
      </c>
      <c r="E7" s="51" t="s">
        <v>16</v>
      </c>
      <c r="F7" s="252" t="s">
        <v>6</v>
      </c>
      <c r="G7" s="216" t="s">
        <v>396</v>
      </c>
      <c r="H7" s="217"/>
      <c r="I7" s="217"/>
      <c r="J7" s="217"/>
      <c r="K7" s="217"/>
      <c r="L7" s="217"/>
      <c r="M7" s="217"/>
      <c r="N7" s="217"/>
      <c r="O7" s="217"/>
      <c r="P7" s="217"/>
      <c r="Q7" s="217"/>
      <c r="R7" s="218"/>
    </row>
    <row r="8" spans="1:18" ht="19.5" customHeight="1" thickBot="1" x14ac:dyDescent="0.25">
      <c r="A8" s="213"/>
      <c r="B8" s="213"/>
      <c r="C8" s="213"/>
      <c r="D8" s="7" t="s">
        <v>15</v>
      </c>
      <c r="E8" s="52" t="s">
        <v>17</v>
      </c>
      <c r="F8" s="253"/>
      <c r="G8" s="219" t="s">
        <v>397</v>
      </c>
      <c r="H8" s="220"/>
      <c r="I8" s="221"/>
      <c r="J8" s="216" t="s">
        <v>398</v>
      </c>
      <c r="K8" s="217"/>
      <c r="L8" s="217"/>
      <c r="M8" s="217"/>
      <c r="N8" s="217"/>
      <c r="O8" s="217"/>
      <c r="P8" s="217"/>
      <c r="Q8" s="217"/>
      <c r="R8" s="218"/>
    </row>
    <row r="9" spans="1:18" ht="25.5" x14ac:dyDescent="0.2">
      <c r="A9" s="213"/>
      <c r="B9" s="213"/>
      <c r="C9" s="213"/>
      <c r="D9" s="7"/>
      <c r="E9" s="53"/>
      <c r="F9" s="253"/>
      <c r="G9" s="54" t="s">
        <v>18</v>
      </c>
      <c r="H9" s="54" t="s">
        <v>19</v>
      </c>
      <c r="I9" s="54" t="s">
        <v>20</v>
      </c>
      <c r="J9" s="54" t="s">
        <v>21</v>
      </c>
      <c r="K9" s="54" t="s">
        <v>22</v>
      </c>
      <c r="L9" s="54" t="s">
        <v>23</v>
      </c>
      <c r="M9" s="54" t="s">
        <v>24</v>
      </c>
      <c r="N9" s="54" t="s">
        <v>25</v>
      </c>
      <c r="O9" s="54" t="s">
        <v>26</v>
      </c>
      <c r="P9" s="54" t="s">
        <v>27</v>
      </c>
      <c r="Q9" s="54" t="s">
        <v>28</v>
      </c>
      <c r="R9" s="54" t="s">
        <v>29</v>
      </c>
    </row>
    <row r="10" spans="1:18" ht="75" x14ac:dyDescent="0.3">
      <c r="A10" s="64">
        <v>1</v>
      </c>
      <c r="B10" s="2" t="s">
        <v>111</v>
      </c>
      <c r="C10" s="91" t="s">
        <v>470</v>
      </c>
      <c r="D10" s="89">
        <v>16000</v>
      </c>
      <c r="E10" s="88" t="s">
        <v>312</v>
      </c>
      <c r="F10" s="90" t="s">
        <v>465</v>
      </c>
      <c r="G10" s="91"/>
      <c r="H10" s="91"/>
      <c r="I10" s="91"/>
      <c r="J10" s="91"/>
      <c r="K10" s="91"/>
      <c r="L10" s="91"/>
      <c r="M10" s="91"/>
      <c r="N10" s="91"/>
      <c r="O10" s="91"/>
      <c r="P10" s="91"/>
      <c r="Q10" s="91"/>
      <c r="R10" s="91"/>
    </row>
    <row r="11" spans="1:18" ht="75" x14ac:dyDescent="0.2">
      <c r="A11" s="64">
        <v>2</v>
      </c>
      <c r="B11" s="2" t="s">
        <v>124</v>
      </c>
      <c r="C11" s="88" t="s">
        <v>471</v>
      </c>
      <c r="D11" s="89">
        <v>19300</v>
      </c>
      <c r="E11" s="90" t="s">
        <v>50</v>
      </c>
      <c r="F11" s="90" t="s">
        <v>472</v>
      </c>
      <c r="G11" s="88"/>
      <c r="H11" s="88"/>
      <c r="I11" s="88"/>
      <c r="J11" s="88"/>
      <c r="K11" s="88"/>
      <c r="L11" s="88"/>
      <c r="M11" s="88"/>
      <c r="N11" s="88"/>
      <c r="O11" s="88"/>
      <c r="P11" s="88"/>
      <c r="Q11" s="88"/>
      <c r="R11" s="88"/>
    </row>
    <row r="12" spans="1:18" x14ac:dyDescent="0.2">
      <c r="A12" s="260" t="s">
        <v>475</v>
      </c>
      <c r="B12" s="261"/>
      <c r="C12" s="261"/>
      <c r="D12" s="119">
        <f>SUM(D10:D11)</f>
        <v>35300</v>
      </c>
      <c r="E12" s="120"/>
      <c r="F12" s="120" t="s">
        <v>262</v>
      </c>
      <c r="G12" s="133"/>
      <c r="H12" s="133"/>
      <c r="I12" s="133"/>
      <c r="J12" s="133"/>
      <c r="K12" s="133"/>
      <c r="L12" s="133"/>
      <c r="M12" s="133"/>
      <c r="N12" s="133"/>
      <c r="O12" s="133"/>
      <c r="P12" s="133"/>
      <c r="Q12" s="133"/>
      <c r="R12" s="134"/>
    </row>
    <row r="13" spans="1:18" x14ac:dyDescent="0.2">
      <c r="C13" s="124"/>
      <c r="D13" s="125"/>
      <c r="E13" s="126"/>
      <c r="F13" s="126"/>
      <c r="G13" s="124"/>
      <c r="H13" s="124"/>
      <c r="I13" s="124"/>
      <c r="J13" s="124"/>
      <c r="K13" s="124"/>
      <c r="L13" s="124"/>
      <c r="M13" s="124"/>
      <c r="N13" s="124"/>
      <c r="O13" s="124"/>
      <c r="P13" s="124"/>
      <c r="Q13" s="124"/>
      <c r="R13" s="124"/>
    </row>
    <row r="20" spans="1:18" x14ac:dyDescent="0.2">
      <c r="A20" s="262" t="s">
        <v>504</v>
      </c>
      <c r="B20" s="263"/>
      <c r="C20" s="263"/>
      <c r="D20" s="105"/>
      <c r="E20" s="104"/>
      <c r="F20" s="104"/>
      <c r="G20" s="104"/>
      <c r="H20" s="104"/>
      <c r="I20" s="104"/>
      <c r="J20" s="104"/>
      <c r="K20" s="104"/>
      <c r="L20" s="104"/>
      <c r="M20" s="104"/>
      <c r="N20" s="104"/>
      <c r="O20" s="104"/>
      <c r="P20" s="104"/>
      <c r="Q20" s="104"/>
      <c r="R20" s="106"/>
    </row>
    <row r="21" spans="1:18" ht="94.5" x14ac:dyDescent="0.3">
      <c r="A21" s="90">
        <v>1</v>
      </c>
      <c r="B21" s="88" t="s">
        <v>148</v>
      </c>
      <c r="C21" s="92" t="s">
        <v>473</v>
      </c>
      <c r="D21" s="89">
        <v>16000</v>
      </c>
      <c r="E21" s="90" t="s">
        <v>284</v>
      </c>
      <c r="F21" s="90" t="s">
        <v>280</v>
      </c>
      <c r="G21" s="91"/>
      <c r="H21" s="91"/>
      <c r="I21" s="91"/>
      <c r="J21" s="91"/>
      <c r="K21" s="91"/>
      <c r="L21" s="91"/>
      <c r="M21" s="91"/>
      <c r="N21" s="91"/>
      <c r="O21" s="91"/>
      <c r="P21" s="91"/>
      <c r="Q21" s="91"/>
      <c r="R21" s="91"/>
    </row>
    <row r="22" spans="1:18" ht="56.25" x14ac:dyDescent="0.3">
      <c r="A22" s="90">
        <v>2</v>
      </c>
      <c r="B22" s="88" t="s">
        <v>149</v>
      </c>
      <c r="C22" s="88" t="s">
        <v>474</v>
      </c>
      <c r="D22" s="89">
        <v>5500</v>
      </c>
      <c r="E22" s="90" t="s">
        <v>284</v>
      </c>
      <c r="F22" s="90" t="s">
        <v>280</v>
      </c>
      <c r="G22" s="91"/>
      <c r="H22" s="91"/>
      <c r="I22" s="91"/>
      <c r="J22" s="91"/>
      <c r="K22" s="91"/>
      <c r="L22" s="91"/>
      <c r="M22" s="91"/>
      <c r="N22" s="91"/>
      <c r="O22" s="91"/>
      <c r="P22" s="91"/>
      <c r="Q22" s="91"/>
      <c r="R22" s="91"/>
    </row>
    <row r="23" spans="1:18" x14ac:dyDescent="0.3">
      <c r="A23" s="233" t="s">
        <v>479</v>
      </c>
      <c r="B23" s="232"/>
      <c r="C23" s="85"/>
      <c r="D23" s="117">
        <f>SUM(D21:D22)</f>
        <v>21500</v>
      </c>
      <c r="E23" s="118" t="s">
        <v>262</v>
      </c>
      <c r="F23" s="85"/>
      <c r="G23" s="85"/>
      <c r="H23" s="85"/>
      <c r="I23" s="85"/>
      <c r="J23" s="85"/>
      <c r="K23" s="85"/>
      <c r="L23" s="85"/>
      <c r="M23" s="85"/>
      <c r="N23" s="85"/>
      <c r="O23" s="85"/>
      <c r="P23" s="85"/>
      <c r="Q23" s="85"/>
      <c r="R23" s="87"/>
    </row>
    <row r="24" spans="1:18" ht="19.5" thickBot="1" x14ac:dyDescent="0.35">
      <c r="A24" s="127"/>
      <c r="B24" s="127"/>
      <c r="C24" s="129"/>
      <c r="D24" s="130"/>
      <c r="E24" s="128"/>
      <c r="F24" s="129"/>
      <c r="G24" s="129"/>
      <c r="H24" s="129"/>
      <c r="I24" s="129"/>
      <c r="J24" s="129"/>
      <c r="K24" s="129"/>
      <c r="L24" s="129"/>
      <c r="M24" s="129"/>
      <c r="N24" s="129"/>
      <c r="O24" s="129"/>
      <c r="P24" s="129"/>
      <c r="Q24" s="129"/>
      <c r="R24" s="129"/>
    </row>
    <row r="25" spans="1:18" ht="19.5" customHeight="1" thickBot="1" x14ac:dyDescent="0.25">
      <c r="A25" s="225" t="s">
        <v>37</v>
      </c>
      <c r="B25" s="230" t="s">
        <v>40</v>
      </c>
      <c r="C25" s="230" t="s">
        <v>39</v>
      </c>
      <c r="D25" s="171" t="s">
        <v>4</v>
      </c>
      <c r="E25" s="172" t="s">
        <v>16</v>
      </c>
      <c r="F25" s="259" t="s">
        <v>6</v>
      </c>
      <c r="G25" s="216" t="s">
        <v>396</v>
      </c>
      <c r="H25" s="217"/>
      <c r="I25" s="217"/>
      <c r="J25" s="217"/>
      <c r="K25" s="217"/>
      <c r="L25" s="217"/>
      <c r="M25" s="217"/>
      <c r="N25" s="217"/>
      <c r="O25" s="217"/>
      <c r="P25" s="217"/>
      <c r="Q25" s="217"/>
      <c r="R25" s="218"/>
    </row>
    <row r="26" spans="1:18" ht="19.5" customHeight="1" thickBot="1" x14ac:dyDescent="0.25">
      <c r="A26" s="226"/>
      <c r="B26" s="213"/>
      <c r="C26" s="213"/>
      <c r="D26" s="7" t="s">
        <v>15</v>
      </c>
      <c r="E26" s="52" t="s">
        <v>17</v>
      </c>
      <c r="F26" s="253"/>
      <c r="G26" s="219" t="s">
        <v>397</v>
      </c>
      <c r="H26" s="220"/>
      <c r="I26" s="221"/>
      <c r="J26" s="216" t="s">
        <v>398</v>
      </c>
      <c r="K26" s="217"/>
      <c r="L26" s="217"/>
      <c r="M26" s="217"/>
      <c r="N26" s="217"/>
      <c r="O26" s="217"/>
      <c r="P26" s="217"/>
      <c r="Q26" s="217"/>
      <c r="R26" s="218"/>
    </row>
    <row r="27" spans="1:18" ht="23.25" customHeight="1" x14ac:dyDescent="0.2">
      <c r="A27" s="227"/>
      <c r="B27" s="231"/>
      <c r="C27" s="231"/>
      <c r="D27" s="43"/>
      <c r="E27" s="56"/>
      <c r="F27" s="254"/>
      <c r="G27" s="57" t="s">
        <v>18</v>
      </c>
      <c r="H27" s="57" t="s">
        <v>19</v>
      </c>
      <c r="I27" s="57" t="s">
        <v>20</v>
      </c>
      <c r="J27" s="57" t="s">
        <v>21</v>
      </c>
      <c r="K27" s="57" t="s">
        <v>22</v>
      </c>
      <c r="L27" s="57" t="s">
        <v>23</v>
      </c>
      <c r="M27" s="57" t="s">
        <v>24</v>
      </c>
      <c r="N27" s="57" t="s">
        <v>25</v>
      </c>
      <c r="O27" s="57" t="s">
        <v>26</v>
      </c>
      <c r="P27" s="57" t="s">
        <v>27</v>
      </c>
      <c r="Q27" s="57" t="s">
        <v>28</v>
      </c>
      <c r="R27" s="173" t="s">
        <v>29</v>
      </c>
    </row>
    <row r="28" spans="1:18" x14ac:dyDescent="0.2">
      <c r="A28" s="262" t="s">
        <v>505</v>
      </c>
      <c r="B28" s="263"/>
      <c r="C28" s="263"/>
      <c r="D28" s="105"/>
      <c r="E28" s="104"/>
      <c r="F28" s="104"/>
      <c r="G28" s="104"/>
      <c r="H28" s="104"/>
      <c r="I28" s="104"/>
      <c r="J28" s="104"/>
      <c r="K28" s="104"/>
      <c r="L28" s="104"/>
      <c r="M28" s="104"/>
      <c r="N28" s="104"/>
      <c r="O28" s="104"/>
      <c r="P28" s="104"/>
      <c r="Q28" s="104"/>
      <c r="R28" s="106"/>
    </row>
    <row r="29" spans="1:18" ht="93.75" x14ac:dyDescent="0.3">
      <c r="A29" s="90">
        <v>1</v>
      </c>
      <c r="B29" s="88" t="s">
        <v>476</v>
      </c>
      <c r="C29" s="91" t="s">
        <v>477</v>
      </c>
      <c r="D29" s="89">
        <v>10000</v>
      </c>
      <c r="E29" s="90" t="s">
        <v>267</v>
      </c>
      <c r="F29" s="90" t="s">
        <v>561</v>
      </c>
      <c r="G29" s="91"/>
      <c r="H29" s="91"/>
      <c r="I29" s="91"/>
      <c r="J29" s="91"/>
      <c r="K29" s="91"/>
      <c r="L29" s="91"/>
      <c r="M29" s="91"/>
      <c r="N29" s="91"/>
      <c r="O29" s="91"/>
      <c r="P29" s="91"/>
      <c r="Q29" s="91"/>
      <c r="R29" s="91"/>
    </row>
    <row r="30" spans="1:18" x14ac:dyDescent="0.3">
      <c r="A30" s="233" t="s">
        <v>478</v>
      </c>
      <c r="B30" s="232"/>
      <c r="C30" s="85"/>
      <c r="D30" s="117">
        <f>SUM(D29)</f>
        <v>10000</v>
      </c>
      <c r="E30" s="118" t="s">
        <v>262</v>
      </c>
      <c r="F30" s="85"/>
      <c r="G30" s="85"/>
      <c r="H30" s="85"/>
      <c r="I30" s="85"/>
      <c r="J30" s="85"/>
      <c r="K30" s="85"/>
      <c r="L30" s="85"/>
      <c r="M30" s="85"/>
      <c r="N30" s="85"/>
      <c r="O30" s="85"/>
      <c r="P30" s="85"/>
      <c r="Q30" s="85"/>
      <c r="R30" s="87"/>
    </row>
  </sheetData>
  <mergeCells count="25">
    <mergeCell ref="A6:N6"/>
    <mergeCell ref="A1:N1"/>
    <mergeCell ref="O1:R1"/>
    <mergeCell ref="A5:N5"/>
    <mergeCell ref="A2:R2"/>
    <mergeCell ref="A3:R3"/>
    <mergeCell ref="A7:A9"/>
    <mergeCell ref="B7:B9"/>
    <mergeCell ref="C7:C9"/>
    <mergeCell ref="F7:F9"/>
    <mergeCell ref="G7:R7"/>
    <mergeCell ref="G8:I8"/>
    <mergeCell ref="J8:R8"/>
    <mergeCell ref="A12:C12"/>
    <mergeCell ref="A20:C20"/>
    <mergeCell ref="A28:C28"/>
    <mergeCell ref="A23:B23"/>
    <mergeCell ref="A25:A27"/>
    <mergeCell ref="B25:B27"/>
    <mergeCell ref="C25:C27"/>
    <mergeCell ref="F25:F27"/>
    <mergeCell ref="G25:R25"/>
    <mergeCell ref="G26:I26"/>
    <mergeCell ref="J26:R26"/>
    <mergeCell ref="A30:B30"/>
  </mergeCells>
  <pageMargins left="0.70866141732283472" right="0.70866141732283472" top="0.74803149606299213" bottom="0.74803149606299213" header="0.31496062992125984" footer="0.31496062992125984"/>
  <pageSetup paperSize="9" firstPageNumber="84" orientation="landscape" useFirstPageNumber="1" r:id="rId1"/>
  <headerFooter>
    <oddFooter>&amp;C&amp;"TH SarabunIT๙,ธรรมดา"&amp;14&amp;P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opLeftCell="A16" zoomScale="80" zoomScaleNormal="80" workbookViewId="0">
      <selection activeCell="C19" sqref="C19"/>
    </sheetView>
  </sheetViews>
  <sheetFormatPr defaultRowHeight="18.75" x14ac:dyDescent="0.2"/>
  <cols>
    <col min="1" max="1" width="6.25" style="12" customWidth="1"/>
    <col min="2" max="2" width="21.625" style="3" customWidth="1"/>
    <col min="3" max="3" width="16.25" style="3" customWidth="1"/>
    <col min="4" max="4" width="11.875" style="13" customWidth="1"/>
    <col min="5" max="5" width="12.125" style="12" customWidth="1"/>
    <col min="6" max="6" width="11.375" style="12" customWidth="1"/>
    <col min="7" max="7" width="3.5" style="3" customWidth="1"/>
    <col min="8" max="8" width="3.75" style="3" customWidth="1"/>
    <col min="9" max="10" width="3.625" style="3" customWidth="1"/>
    <col min="11" max="11" width="3.5" style="3" customWidth="1"/>
    <col min="12" max="12" width="3.75" style="3" customWidth="1"/>
    <col min="13" max="13" width="3.5" style="3" customWidth="1"/>
    <col min="14" max="18" width="3.625" style="3" customWidth="1"/>
    <col min="19" max="16384" width="9" style="3"/>
  </cols>
  <sheetData>
    <row r="1" spans="1:18" x14ac:dyDescent="0.2">
      <c r="A1" s="247" t="s">
        <v>38</v>
      </c>
      <c r="B1" s="247"/>
      <c r="C1" s="247"/>
      <c r="D1" s="247"/>
      <c r="E1" s="247"/>
      <c r="F1" s="247"/>
      <c r="G1" s="247"/>
      <c r="H1" s="247"/>
      <c r="I1" s="247"/>
      <c r="J1" s="247"/>
      <c r="K1" s="247"/>
      <c r="L1" s="247"/>
      <c r="M1" s="247"/>
      <c r="N1" s="248"/>
      <c r="O1" s="245" t="s">
        <v>41</v>
      </c>
      <c r="P1" s="245"/>
      <c r="Q1" s="245"/>
      <c r="R1" s="245"/>
    </row>
    <row r="2" spans="1:18" ht="20.25" customHeight="1" x14ac:dyDescent="0.2">
      <c r="A2" s="247" t="s">
        <v>130</v>
      </c>
      <c r="B2" s="247"/>
      <c r="C2" s="247"/>
      <c r="D2" s="247"/>
      <c r="E2" s="247"/>
      <c r="F2" s="247"/>
      <c r="G2" s="247"/>
      <c r="H2" s="247"/>
      <c r="I2" s="247"/>
      <c r="J2" s="247"/>
      <c r="K2" s="247"/>
      <c r="L2" s="247"/>
      <c r="M2" s="247"/>
      <c r="N2" s="247"/>
      <c r="O2" s="247"/>
      <c r="P2" s="247"/>
      <c r="Q2" s="247"/>
      <c r="R2" s="247"/>
    </row>
    <row r="3" spans="1:18" ht="20.25" customHeight="1" x14ac:dyDescent="0.2">
      <c r="A3" s="247" t="s">
        <v>53</v>
      </c>
      <c r="B3" s="247"/>
      <c r="C3" s="247"/>
      <c r="D3" s="247"/>
      <c r="E3" s="247"/>
      <c r="F3" s="247"/>
      <c r="G3" s="247"/>
      <c r="H3" s="247"/>
      <c r="I3" s="247"/>
      <c r="J3" s="247"/>
      <c r="K3" s="247"/>
      <c r="L3" s="247"/>
      <c r="M3" s="247"/>
      <c r="N3" s="247"/>
      <c r="O3" s="247"/>
      <c r="P3" s="247"/>
      <c r="Q3" s="247"/>
      <c r="R3" s="247"/>
    </row>
    <row r="5" spans="1:18" x14ac:dyDescent="0.2">
      <c r="A5" s="246" t="s">
        <v>506</v>
      </c>
      <c r="B5" s="246"/>
      <c r="C5" s="246"/>
      <c r="D5" s="246"/>
      <c r="E5" s="246"/>
      <c r="F5" s="246"/>
      <c r="G5" s="246"/>
      <c r="H5" s="246"/>
      <c r="I5" s="246"/>
      <c r="J5" s="246"/>
      <c r="K5" s="246"/>
      <c r="L5" s="246"/>
      <c r="M5" s="246"/>
      <c r="N5" s="246"/>
    </row>
    <row r="6" spans="1:18" ht="19.5" thickBot="1" x14ac:dyDescent="0.25">
      <c r="A6" s="246" t="s">
        <v>507</v>
      </c>
      <c r="B6" s="246"/>
      <c r="C6" s="246"/>
      <c r="D6" s="246"/>
      <c r="E6" s="246"/>
      <c r="F6" s="246"/>
      <c r="G6" s="246"/>
      <c r="H6" s="246"/>
      <c r="I6" s="246"/>
      <c r="J6" s="246"/>
      <c r="K6" s="246"/>
      <c r="L6" s="246"/>
      <c r="M6" s="246"/>
      <c r="N6" s="246"/>
    </row>
    <row r="7" spans="1:18" ht="18.75" customHeight="1" thickBot="1" x14ac:dyDescent="0.25">
      <c r="A7" s="205" t="s">
        <v>37</v>
      </c>
      <c r="B7" s="205" t="s">
        <v>40</v>
      </c>
      <c r="C7" s="205" t="s">
        <v>39</v>
      </c>
      <c r="D7" s="20" t="s">
        <v>4</v>
      </c>
      <c r="E7" s="148" t="s">
        <v>16</v>
      </c>
      <c r="F7" s="245" t="s">
        <v>6</v>
      </c>
      <c r="G7" s="216" t="s">
        <v>396</v>
      </c>
      <c r="H7" s="217"/>
      <c r="I7" s="217"/>
      <c r="J7" s="217"/>
      <c r="K7" s="217"/>
      <c r="L7" s="217"/>
      <c r="M7" s="217"/>
      <c r="N7" s="217"/>
      <c r="O7" s="217"/>
      <c r="P7" s="217"/>
      <c r="Q7" s="217"/>
      <c r="R7" s="218"/>
    </row>
    <row r="8" spans="1:18" ht="18.75" customHeight="1" thickBot="1" x14ac:dyDescent="0.25">
      <c r="A8" s="205"/>
      <c r="B8" s="205"/>
      <c r="C8" s="205"/>
      <c r="D8" s="20" t="s">
        <v>15</v>
      </c>
      <c r="E8" s="148" t="s">
        <v>17</v>
      </c>
      <c r="F8" s="245"/>
      <c r="G8" s="219" t="s">
        <v>397</v>
      </c>
      <c r="H8" s="220"/>
      <c r="I8" s="221"/>
      <c r="J8" s="216" t="s">
        <v>398</v>
      </c>
      <c r="K8" s="217"/>
      <c r="L8" s="217"/>
      <c r="M8" s="217"/>
      <c r="N8" s="217"/>
      <c r="O8" s="217"/>
      <c r="P8" s="217"/>
      <c r="Q8" s="217"/>
      <c r="R8" s="218"/>
    </row>
    <row r="9" spans="1:18" ht="24" x14ac:dyDescent="0.2">
      <c r="A9" s="205"/>
      <c r="B9" s="205"/>
      <c r="C9" s="205"/>
      <c r="D9" s="20"/>
      <c r="E9" s="147"/>
      <c r="F9" s="245"/>
      <c r="G9" s="23" t="s">
        <v>18</v>
      </c>
      <c r="H9" s="23" t="s">
        <v>19</v>
      </c>
      <c r="I9" s="23" t="s">
        <v>20</v>
      </c>
      <c r="J9" s="23" t="s">
        <v>21</v>
      </c>
      <c r="K9" s="23" t="s">
        <v>22</v>
      </c>
      <c r="L9" s="23" t="s">
        <v>23</v>
      </c>
      <c r="M9" s="23" t="s">
        <v>24</v>
      </c>
      <c r="N9" s="23" t="s">
        <v>25</v>
      </c>
      <c r="O9" s="23" t="s">
        <v>26</v>
      </c>
      <c r="P9" s="23" t="s">
        <v>27</v>
      </c>
      <c r="Q9" s="23" t="s">
        <v>28</v>
      </c>
      <c r="R9" s="23" t="s">
        <v>29</v>
      </c>
    </row>
    <row r="10" spans="1:18" ht="112.5" x14ac:dyDescent="0.2">
      <c r="A10" s="64">
        <v>1</v>
      </c>
      <c r="B10" s="2" t="s">
        <v>112</v>
      </c>
      <c r="C10" s="2" t="s">
        <v>484</v>
      </c>
      <c r="D10" s="11">
        <v>32000</v>
      </c>
      <c r="E10" s="147"/>
      <c r="F10" s="193" t="s">
        <v>119</v>
      </c>
      <c r="G10" s="2"/>
      <c r="H10" s="2"/>
      <c r="I10" s="2"/>
      <c r="J10" s="2"/>
      <c r="K10" s="2"/>
      <c r="L10" s="2"/>
      <c r="M10" s="2"/>
      <c r="N10" s="2"/>
      <c r="O10" s="2"/>
      <c r="P10" s="2"/>
      <c r="Q10" s="2"/>
      <c r="R10" s="2"/>
    </row>
    <row r="11" spans="1:18" ht="75" x14ac:dyDescent="0.2">
      <c r="A11" s="64">
        <v>2</v>
      </c>
      <c r="B11" s="2" t="s">
        <v>113</v>
      </c>
      <c r="C11" s="2" t="s">
        <v>485</v>
      </c>
      <c r="D11" s="11">
        <v>7900</v>
      </c>
      <c r="E11" s="147"/>
      <c r="F11" s="193" t="s">
        <v>51</v>
      </c>
      <c r="G11" s="2"/>
      <c r="H11" s="2"/>
      <c r="I11" s="2"/>
      <c r="J11" s="2"/>
      <c r="K11" s="2"/>
      <c r="L11" s="2"/>
      <c r="M11" s="2"/>
      <c r="N11" s="2"/>
      <c r="O11" s="2"/>
      <c r="P11" s="2"/>
      <c r="Q11" s="2"/>
      <c r="R11" s="2"/>
    </row>
    <row r="12" spans="1:18" ht="56.25" x14ac:dyDescent="0.2">
      <c r="A12" s="64">
        <v>3</v>
      </c>
      <c r="B12" s="2" t="s">
        <v>114</v>
      </c>
      <c r="C12" s="2" t="s">
        <v>542</v>
      </c>
      <c r="D12" s="11">
        <v>5000</v>
      </c>
      <c r="E12" s="147"/>
      <c r="F12" s="147" t="s">
        <v>51</v>
      </c>
      <c r="G12" s="2"/>
      <c r="H12" s="2"/>
      <c r="I12" s="2"/>
      <c r="J12" s="2"/>
      <c r="K12" s="2"/>
      <c r="L12" s="2"/>
      <c r="M12" s="2"/>
      <c r="N12" s="2"/>
      <c r="O12" s="2"/>
      <c r="P12" s="2"/>
      <c r="Q12" s="2"/>
      <c r="R12" s="2"/>
    </row>
    <row r="13" spans="1:18" ht="75" x14ac:dyDescent="0.2">
      <c r="A13" s="64">
        <v>4</v>
      </c>
      <c r="B13" s="2" t="s">
        <v>115</v>
      </c>
      <c r="C13" s="2" t="s">
        <v>487</v>
      </c>
      <c r="D13" s="11">
        <v>18000</v>
      </c>
      <c r="E13" s="147"/>
      <c r="F13" s="193" t="s">
        <v>51</v>
      </c>
      <c r="G13" s="2"/>
      <c r="H13" s="2"/>
      <c r="I13" s="2"/>
      <c r="J13" s="2"/>
      <c r="K13" s="2"/>
      <c r="L13" s="2"/>
      <c r="M13" s="2"/>
      <c r="N13" s="2"/>
      <c r="O13" s="2"/>
      <c r="P13" s="2"/>
      <c r="Q13" s="2"/>
      <c r="R13" s="2"/>
    </row>
    <row r="14" spans="1:18" ht="112.5" x14ac:dyDescent="0.2">
      <c r="A14" s="64">
        <v>5</v>
      </c>
      <c r="B14" s="2" t="s">
        <v>112</v>
      </c>
      <c r="C14" s="2" t="s">
        <v>483</v>
      </c>
      <c r="D14" s="11">
        <v>16000</v>
      </c>
      <c r="E14" s="147"/>
      <c r="F14" s="193" t="s">
        <v>120</v>
      </c>
      <c r="G14" s="2"/>
      <c r="H14" s="2"/>
      <c r="I14" s="2"/>
      <c r="J14" s="2"/>
      <c r="K14" s="2"/>
      <c r="L14" s="2"/>
      <c r="M14" s="2"/>
      <c r="N14" s="2"/>
      <c r="O14" s="2"/>
      <c r="P14" s="2"/>
      <c r="Q14" s="2"/>
      <c r="R14" s="2"/>
    </row>
    <row r="15" spans="1:18" ht="56.25" x14ac:dyDescent="0.2">
      <c r="A15" s="64">
        <v>6</v>
      </c>
      <c r="B15" s="2" t="s">
        <v>114</v>
      </c>
      <c r="C15" s="2" t="s">
        <v>486</v>
      </c>
      <c r="D15" s="11">
        <v>2500</v>
      </c>
      <c r="E15" s="147"/>
      <c r="F15" s="193" t="s">
        <v>120</v>
      </c>
      <c r="G15" s="2"/>
      <c r="H15" s="2"/>
      <c r="I15" s="2"/>
      <c r="J15" s="2"/>
      <c r="K15" s="2"/>
      <c r="L15" s="2"/>
      <c r="M15" s="2"/>
      <c r="N15" s="2"/>
      <c r="O15" s="2"/>
      <c r="P15" s="2"/>
      <c r="Q15" s="2"/>
      <c r="R15" s="2"/>
    </row>
    <row r="16" spans="1:18" ht="93.75" x14ac:dyDescent="0.2">
      <c r="A16" s="64">
        <v>7</v>
      </c>
      <c r="B16" s="2" t="s">
        <v>125</v>
      </c>
      <c r="C16" s="2" t="s">
        <v>480</v>
      </c>
      <c r="D16" s="11">
        <v>16000</v>
      </c>
      <c r="E16" s="147" t="s">
        <v>212</v>
      </c>
      <c r="F16" s="193" t="s">
        <v>213</v>
      </c>
      <c r="G16" s="2"/>
      <c r="H16" s="2"/>
      <c r="I16" s="2"/>
      <c r="J16" s="2"/>
      <c r="K16" s="2"/>
      <c r="L16" s="2"/>
      <c r="M16" s="2"/>
      <c r="N16" s="2"/>
      <c r="O16" s="2"/>
      <c r="P16" s="2"/>
      <c r="Q16" s="2"/>
      <c r="R16" s="2"/>
    </row>
    <row r="17" spans="1:18" ht="93.75" x14ac:dyDescent="0.2">
      <c r="A17" s="64">
        <v>8</v>
      </c>
      <c r="B17" s="2" t="s">
        <v>126</v>
      </c>
      <c r="C17" s="2" t="s">
        <v>481</v>
      </c>
      <c r="D17" s="11">
        <v>17000</v>
      </c>
      <c r="E17" s="147" t="s">
        <v>212</v>
      </c>
      <c r="F17" s="193" t="s">
        <v>213</v>
      </c>
      <c r="G17" s="2"/>
      <c r="H17" s="2"/>
      <c r="I17" s="2"/>
      <c r="J17" s="2"/>
      <c r="K17" s="2"/>
      <c r="L17" s="2"/>
      <c r="M17" s="2"/>
      <c r="N17" s="2"/>
      <c r="O17" s="2"/>
      <c r="P17" s="2"/>
      <c r="Q17" s="2"/>
      <c r="R17" s="2"/>
    </row>
    <row r="18" spans="1:18" ht="93.75" x14ac:dyDescent="0.2">
      <c r="A18" s="64">
        <v>9</v>
      </c>
      <c r="B18" s="2" t="s">
        <v>127</v>
      </c>
      <c r="C18" s="2" t="s">
        <v>482</v>
      </c>
      <c r="D18" s="11">
        <v>18000</v>
      </c>
      <c r="E18" s="147" t="s">
        <v>212</v>
      </c>
      <c r="F18" s="193" t="s">
        <v>213</v>
      </c>
      <c r="G18" s="2"/>
      <c r="H18" s="2"/>
      <c r="I18" s="2"/>
      <c r="J18" s="2"/>
      <c r="K18" s="2"/>
      <c r="L18" s="2"/>
      <c r="M18" s="2"/>
      <c r="N18" s="2"/>
      <c r="O18" s="2"/>
      <c r="P18" s="2"/>
      <c r="Q18" s="2"/>
      <c r="R18" s="2"/>
    </row>
    <row r="19" spans="1:18" ht="56.25" x14ac:dyDescent="0.2">
      <c r="A19" s="64">
        <v>10</v>
      </c>
      <c r="B19" s="2" t="s">
        <v>114</v>
      </c>
      <c r="C19" s="2" t="s">
        <v>486</v>
      </c>
      <c r="D19" s="11">
        <v>2500</v>
      </c>
      <c r="E19" s="147" t="s">
        <v>212</v>
      </c>
      <c r="F19" s="193" t="s">
        <v>213</v>
      </c>
      <c r="G19" s="2"/>
      <c r="H19" s="2"/>
      <c r="I19" s="2"/>
      <c r="J19" s="2"/>
      <c r="K19" s="2"/>
      <c r="L19" s="2"/>
      <c r="M19" s="2"/>
      <c r="N19" s="2"/>
      <c r="O19" s="2"/>
      <c r="P19" s="2"/>
      <c r="Q19" s="2"/>
      <c r="R19" s="2"/>
    </row>
    <row r="20" spans="1:18" s="58" customFormat="1" x14ac:dyDescent="0.2">
      <c r="A20" s="209" t="s">
        <v>492</v>
      </c>
      <c r="B20" s="210"/>
      <c r="C20" s="210"/>
      <c r="D20" s="112">
        <f>SUM(D10:D19)</f>
        <v>134900</v>
      </c>
      <c r="E20" s="144"/>
      <c r="F20" s="144" t="s">
        <v>262</v>
      </c>
      <c r="G20" s="113"/>
      <c r="H20" s="113"/>
      <c r="I20" s="113"/>
      <c r="J20" s="113"/>
      <c r="K20" s="113"/>
      <c r="L20" s="113"/>
      <c r="M20" s="113"/>
      <c r="N20" s="113"/>
      <c r="O20" s="113"/>
      <c r="P20" s="113"/>
      <c r="Q20" s="113"/>
      <c r="R20" s="114"/>
    </row>
    <row r="29" spans="1:18" x14ac:dyDescent="0.2">
      <c r="A29" s="262" t="s">
        <v>508</v>
      </c>
      <c r="B29" s="263"/>
      <c r="C29" s="263"/>
      <c r="D29" s="105"/>
      <c r="E29" s="183"/>
      <c r="F29" s="183"/>
      <c r="G29" s="104"/>
      <c r="H29" s="104"/>
      <c r="I29" s="104"/>
      <c r="J29" s="104"/>
      <c r="K29" s="104"/>
      <c r="L29" s="104"/>
      <c r="M29" s="104"/>
      <c r="N29" s="104"/>
      <c r="O29" s="104"/>
      <c r="P29" s="104"/>
      <c r="Q29" s="104"/>
      <c r="R29" s="106"/>
    </row>
    <row r="30" spans="1:18" ht="56.25" x14ac:dyDescent="0.2">
      <c r="A30" s="64">
        <v>1</v>
      </c>
      <c r="B30" s="2" t="s">
        <v>150</v>
      </c>
      <c r="C30" s="2" t="s">
        <v>488</v>
      </c>
      <c r="D30" s="11">
        <v>7900</v>
      </c>
      <c r="E30" s="147"/>
      <c r="F30" s="194" t="s">
        <v>491</v>
      </c>
      <c r="G30" s="2"/>
      <c r="H30" s="2"/>
      <c r="I30" s="2"/>
      <c r="J30" s="2"/>
      <c r="K30" s="2"/>
      <c r="L30" s="2"/>
      <c r="M30" s="2"/>
      <c r="N30" s="2"/>
      <c r="O30" s="2"/>
      <c r="P30" s="2"/>
      <c r="Q30" s="2"/>
      <c r="R30" s="2"/>
    </row>
    <row r="31" spans="1:18" x14ac:dyDescent="0.2">
      <c r="A31" s="264" t="s">
        <v>493</v>
      </c>
      <c r="B31" s="265"/>
      <c r="C31" s="265"/>
      <c r="D31" s="135">
        <f>SUM(D30)</f>
        <v>7900</v>
      </c>
      <c r="E31" s="176"/>
      <c r="F31" s="176"/>
      <c r="G31" s="136"/>
      <c r="H31" s="136"/>
      <c r="I31" s="136"/>
      <c r="J31" s="136"/>
      <c r="K31" s="136"/>
      <c r="L31" s="136"/>
      <c r="M31" s="136"/>
      <c r="N31" s="136"/>
      <c r="O31" s="136"/>
      <c r="P31" s="136"/>
      <c r="Q31" s="136"/>
      <c r="R31" s="137"/>
    </row>
    <row r="32" spans="1:18" ht="19.5" thickBot="1" x14ac:dyDescent="0.25">
      <c r="A32" s="174"/>
      <c r="B32" s="174"/>
      <c r="C32" s="174"/>
      <c r="D32" s="159"/>
      <c r="E32" s="76"/>
      <c r="F32" s="76"/>
      <c r="G32" s="175"/>
      <c r="H32" s="175"/>
      <c r="I32" s="175"/>
      <c r="J32" s="175"/>
      <c r="K32" s="175"/>
      <c r="L32" s="175"/>
      <c r="M32" s="175"/>
      <c r="N32" s="175"/>
      <c r="O32" s="175"/>
      <c r="P32" s="175"/>
      <c r="Q32" s="175"/>
      <c r="R32" s="175"/>
    </row>
    <row r="33" spans="1:18" ht="18.75" customHeight="1" thickBot="1" x14ac:dyDescent="0.25">
      <c r="A33" s="205" t="s">
        <v>37</v>
      </c>
      <c r="B33" s="205" t="s">
        <v>40</v>
      </c>
      <c r="C33" s="205" t="s">
        <v>39</v>
      </c>
      <c r="D33" s="20" t="s">
        <v>4</v>
      </c>
      <c r="E33" s="148" t="s">
        <v>16</v>
      </c>
      <c r="F33" s="245" t="s">
        <v>6</v>
      </c>
      <c r="G33" s="216" t="s">
        <v>396</v>
      </c>
      <c r="H33" s="217"/>
      <c r="I33" s="217"/>
      <c r="J33" s="217"/>
      <c r="K33" s="217"/>
      <c r="L33" s="217"/>
      <c r="M33" s="217"/>
      <c r="N33" s="217"/>
      <c r="O33" s="217"/>
      <c r="P33" s="217"/>
      <c r="Q33" s="217"/>
      <c r="R33" s="218"/>
    </row>
    <row r="34" spans="1:18" ht="18.75" customHeight="1" thickBot="1" x14ac:dyDescent="0.25">
      <c r="A34" s="205"/>
      <c r="B34" s="205"/>
      <c r="C34" s="205"/>
      <c r="D34" s="20" t="s">
        <v>15</v>
      </c>
      <c r="E34" s="148" t="s">
        <v>17</v>
      </c>
      <c r="F34" s="245"/>
      <c r="G34" s="219" t="s">
        <v>397</v>
      </c>
      <c r="H34" s="220"/>
      <c r="I34" s="221"/>
      <c r="J34" s="216" t="s">
        <v>398</v>
      </c>
      <c r="K34" s="217"/>
      <c r="L34" s="217"/>
      <c r="M34" s="217"/>
      <c r="N34" s="217"/>
      <c r="O34" s="217"/>
      <c r="P34" s="217"/>
      <c r="Q34" s="217"/>
      <c r="R34" s="218"/>
    </row>
    <row r="35" spans="1:18" ht="27.75" customHeight="1" x14ac:dyDescent="0.2">
      <c r="A35" s="205"/>
      <c r="B35" s="205"/>
      <c r="C35" s="205"/>
      <c r="D35" s="20"/>
      <c r="E35" s="147"/>
      <c r="F35" s="245"/>
      <c r="G35" s="23" t="s">
        <v>18</v>
      </c>
      <c r="H35" s="23" t="s">
        <v>19</v>
      </c>
      <c r="I35" s="23" t="s">
        <v>20</v>
      </c>
      <c r="J35" s="23" t="s">
        <v>21</v>
      </c>
      <c r="K35" s="23" t="s">
        <v>22</v>
      </c>
      <c r="L35" s="23" t="s">
        <v>23</v>
      </c>
      <c r="M35" s="23" t="s">
        <v>24</v>
      </c>
      <c r="N35" s="23" t="s">
        <v>25</v>
      </c>
      <c r="O35" s="23" t="s">
        <v>26</v>
      </c>
      <c r="P35" s="23" t="s">
        <v>27</v>
      </c>
      <c r="Q35" s="23" t="s">
        <v>28</v>
      </c>
      <c r="R35" s="23" t="s">
        <v>29</v>
      </c>
    </row>
    <row r="36" spans="1:18" s="58" customFormat="1" x14ac:dyDescent="0.2">
      <c r="A36" s="262" t="s">
        <v>509</v>
      </c>
      <c r="B36" s="263"/>
      <c r="C36" s="263"/>
      <c r="D36" s="112"/>
      <c r="E36" s="181"/>
      <c r="F36" s="181"/>
      <c r="G36" s="113"/>
      <c r="H36" s="113"/>
      <c r="I36" s="113"/>
      <c r="J36" s="113"/>
      <c r="K36" s="113"/>
      <c r="L36" s="113"/>
      <c r="M36" s="113"/>
      <c r="N36" s="113"/>
      <c r="O36" s="113"/>
      <c r="P36" s="113"/>
      <c r="Q36" s="113"/>
      <c r="R36" s="114"/>
    </row>
    <row r="37" spans="1:18" ht="75" x14ac:dyDescent="0.2">
      <c r="A37" s="64">
        <v>1</v>
      </c>
      <c r="B37" s="2" t="s">
        <v>172</v>
      </c>
      <c r="C37" s="2" t="s">
        <v>489</v>
      </c>
      <c r="D37" s="11">
        <v>30000</v>
      </c>
      <c r="E37" s="147"/>
      <c r="F37" s="194" t="s">
        <v>42</v>
      </c>
      <c r="G37" s="2"/>
      <c r="H37" s="2"/>
      <c r="I37" s="2"/>
      <c r="J37" s="2"/>
      <c r="K37" s="2"/>
      <c r="L37" s="2"/>
      <c r="M37" s="2"/>
      <c r="N37" s="2"/>
      <c r="O37" s="2"/>
      <c r="P37" s="2"/>
      <c r="Q37" s="2"/>
      <c r="R37" s="2"/>
    </row>
    <row r="38" spans="1:18" ht="56.25" x14ac:dyDescent="0.2">
      <c r="A38" s="64">
        <v>2</v>
      </c>
      <c r="B38" s="2" t="s">
        <v>173</v>
      </c>
      <c r="C38" s="2" t="s">
        <v>490</v>
      </c>
      <c r="D38" s="11">
        <v>39000</v>
      </c>
      <c r="E38" s="147"/>
      <c r="F38" s="147" t="s">
        <v>42</v>
      </c>
      <c r="G38" s="2"/>
      <c r="H38" s="2"/>
      <c r="I38" s="2"/>
      <c r="J38" s="2"/>
      <c r="K38" s="2"/>
      <c r="L38" s="2"/>
      <c r="M38" s="2"/>
      <c r="N38" s="2"/>
      <c r="O38" s="2"/>
      <c r="P38" s="2"/>
      <c r="Q38" s="2"/>
      <c r="R38" s="2"/>
    </row>
    <row r="39" spans="1:18" x14ac:dyDescent="0.2">
      <c r="A39" s="209" t="s">
        <v>494</v>
      </c>
      <c r="B39" s="210"/>
      <c r="C39" s="210"/>
      <c r="D39" s="105">
        <f>SUM(D37:D38)</f>
        <v>69000</v>
      </c>
      <c r="E39" s="146"/>
      <c r="F39" s="146"/>
      <c r="G39" s="104"/>
      <c r="H39" s="104"/>
      <c r="I39" s="104"/>
      <c r="J39" s="104"/>
      <c r="K39" s="104"/>
      <c r="L39" s="104"/>
      <c r="M39" s="104"/>
      <c r="N39" s="104"/>
      <c r="O39" s="104"/>
      <c r="P39" s="104"/>
      <c r="Q39" s="104"/>
      <c r="R39" s="106"/>
    </row>
  </sheetData>
  <mergeCells count="25">
    <mergeCell ref="A39:C39"/>
    <mergeCell ref="A6:N6"/>
    <mergeCell ref="A1:N1"/>
    <mergeCell ref="A36:C36"/>
    <mergeCell ref="A33:A35"/>
    <mergeCell ref="B33:B35"/>
    <mergeCell ref="C33:C35"/>
    <mergeCell ref="F33:F35"/>
    <mergeCell ref="G33:R33"/>
    <mergeCell ref="G34:I34"/>
    <mergeCell ref="J34:R34"/>
    <mergeCell ref="O1:R1"/>
    <mergeCell ref="A5:N5"/>
    <mergeCell ref="A2:R2"/>
    <mergeCell ref="A3:R3"/>
    <mergeCell ref="A29:C29"/>
    <mergeCell ref="G7:R7"/>
    <mergeCell ref="G8:I8"/>
    <mergeCell ref="J8:R8"/>
    <mergeCell ref="A31:C31"/>
    <mergeCell ref="A7:A9"/>
    <mergeCell ref="B7:B9"/>
    <mergeCell ref="C7:C9"/>
    <mergeCell ref="F7:F9"/>
    <mergeCell ref="A20:C20"/>
  </mergeCells>
  <pageMargins left="0.70866141732283472" right="0.70866141732283472" top="0.74803149606299213" bottom="0.74803149606299213" header="0.31496062992125984" footer="0.31496062992125984"/>
  <pageSetup paperSize="9" firstPageNumber="86" orientation="landscape" useFirstPageNumber="1" r:id="rId1"/>
  <headerFooter>
    <oddFooter>&amp;C&amp;"TH SarabunIT๙,ธรรมดา"&amp;14&amp;P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workbookViewId="0">
      <selection activeCell="B10" sqref="B10"/>
    </sheetView>
  </sheetViews>
  <sheetFormatPr defaultRowHeight="18.75" x14ac:dyDescent="0.3"/>
  <cols>
    <col min="1" max="1" width="5.125" style="12" customWidth="1"/>
    <col min="2" max="2" width="22.5" style="47" customWidth="1"/>
    <col min="3" max="3" width="16.25" style="4" customWidth="1"/>
    <col min="4" max="4" width="11.875" style="13" customWidth="1"/>
    <col min="5" max="5" width="12.125" style="4" customWidth="1"/>
    <col min="6" max="6" width="11.375" style="12"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x14ac:dyDescent="0.3">
      <c r="A2" s="223" t="s">
        <v>130</v>
      </c>
      <c r="B2" s="223"/>
      <c r="C2" s="223"/>
      <c r="D2" s="223"/>
      <c r="E2" s="223"/>
      <c r="F2" s="223"/>
      <c r="G2" s="223"/>
      <c r="H2" s="223"/>
      <c r="I2" s="223"/>
      <c r="J2" s="223"/>
      <c r="K2" s="223"/>
      <c r="L2" s="223"/>
      <c r="M2" s="223"/>
      <c r="N2" s="223"/>
      <c r="O2" s="223"/>
      <c r="P2" s="223"/>
      <c r="Q2" s="223"/>
      <c r="R2" s="223"/>
    </row>
    <row r="3" spans="1:18" x14ac:dyDescent="0.3">
      <c r="A3" s="223" t="s">
        <v>56</v>
      </c>
      <c r="B3" s="223"/>
      <c r="C3" s="223"/>
      <c r="D3" s="223"/>
      <c r="E3" s="223"/>
      <c r="F3" s="223"/>
      <c r="G3" s="223"/>
      <c r="H3" s="223"/>
      <c r="I3" s="223"/>
      <c r="J3" s="223"/>
      <c r="K3" s="223"/>
      <c r="L3" s="223"/>
      <c r="M3" s="223"/>
      <c r="N3" s="223"/>
      <c r="O3" s="223"/>
      <c r="P3" s="223"/>
      <c r="Q3" s="223"/>
      <c r="R3" s="223"/>
    </row>
    <row r="5" spans="1:18" x14ac:dyDescent="0.3">
      <c r="A5" s="211" t="s">
        <v>31</v>
      </c>
      <c r="B5" s="211"/>
      <c r="C5" s="211"/>
      <c r="D5" s="211"/>
      <c r="E5" s="211"/>
      <c r="F5" s="211"/>
      <c r="G5" s="211"/>
      <c r="H5" s="211"/>
      <c r="I5" s="211"/>
      <c r="J5" s="211"/>
      <c r="K5" s="211"/>
      <c r="L5" s="211"/>
      <c r="M5" s="211"/>
      <c r="N5" s="211"/>
    </row>
    <row r="6" spans="1:18" ht="19.5" thickBot="1" x14ac:dyDescent="0.35">
      <c r="A6" s="211" t="s">
        <v>116</v>
      </c>
      <c r="B6" s="211"/>
      <c r="C6" s="211"/>
      <c r="D6" s="211"/>
      <c r="E6" s="211"/>
      <c r="F6" s="211"/>
      <c r="G6" s="211"/>
      <c r="H6" s="211"/>
      <c r="I6" s="211"/>
      <c r="J6" s="211"/>
      <c r="K6" s="211"/>
      <c r="L6" s="211"/>
      <c r="M6" s="211"/>
      <c r="N6" s="211"/>
    </row>
    <row r="7" spans="1:18" ht="19.5" thickBot="1" x14ac:dyDescent="0.35">
      <c r="A7" s="212" t="s">
        <v>37</v>
      </c>
      <c r="B7" s="214" t="s">
        <v>13</v>
      </c>
      <c r="C7" s="212" t="s">
        <v>14</v>
      </c>
      <c r="D7" s="5" t="s">
        <v>4</v>
      </c>
      <c r="E7" s="6" t="s">
        <v>16</v>
      </c>
      <c r="F7" s="212" t="s">
        <v>6</v>
      </c>
      <c r="G7" s="216" t="s">
        <v>396</v>
      </c>
      <c r="H7" s="217"/>
      <c r="I7" s="217"/>
      <c r="J7" s="217"/>
      <c r="K7" s="217"/>
      <c r="L7" s="217"/>
      <c r="M7" s="217"/>
      <c r="N7" s="217"/>
      <c r="O7" s="217"/>
      <c r="P7" s="217"/>
      <c r="Q7" s="217"/>
      <c r="R7" s="218"/>
    </row>
    <row r="8" spans="1:18" ht="19.5" thickBot="1" x14ac:dyDescent="0.35">
      <c r="A8" s="213"/>
      <c r="B8" s="215"/>
      <c r="C8" s="213"/>
      <c r="D8" s="7" t="s">
        <v>15</v>
      </c>
      <c r="E8" s="8" t="s">
        <v>17</v>
      </c>
      <c r="F8" s="213"/>
      <c r="G8" s="219" t="s">
        <v>397</v>
      </c>
      <c r="H8" s="220"/>
      <c r="I8" s="221"/>
      <c r="J8" s="216" t="s">
        <v>398</v>
      </c>
      <c r="K8" s="217"/>
      <c r="L8" s="217"/>
      <c r="M8" s="217"/>
      <c r="N8" s="217"/>
      <c r="O8" s="217"/>
      <c r="P8" s="217"/>
      <c r="Q8" s="217"/>
      <c r="R8" s="218"/>
    </row>
    <row r="9" spans="1:18" ht="25.5" customHeight="1" x14ac:dyDescent="0.3">
      <c r="A9" s="213"/>
      <c r="B9" s="215"/>
      <c r="C9" s="213"/>
      <c r="D9" s="7"/>
      <c r="E9" s="9"/>
      <c r="F9" s="213"/>
      <c r="G9" s="10" t="s">
        <v>18</v>
      </c>
      <c r="H9" s="10" t="s">
        <v>19</v>
      </c>
      <c r="I9" s="10" t="s">
        <v>20</v>
      </c>
      <c r="J9" s="10" t="s">
        <v>21</v>
      </c>
      <c r="K9" s="10" t="s">
        <v>22</v>
      </c>
      <c r="L9" s="10" t="s">
        <v>23</v>
      </c>
      <c r="M9" s="10" t="s">
        <v>24</v>
      </c>
      <c r="N9" s="10" t="s">
        <v>25</v>
      </c>
      <c r="O9" s="10" t="s">
        <v>26</v>
      </c>
      <c r="P9" s="10" t="s">
        <v>27</v>
      </c>
      <c r="Q9" s="10" t="s">
        <v>28</v>
      </c>
      <c r="R9" s="10" t="s">
        <v>29</v>
      </c>
    </row>
    <row r="10" spans="1:18" ht="75" x14ac:dyDescent="0.3">
      <c r="A10" s="182">
        <v>1</v>
      </c>
      <c r="B10" s="2" t="s">
        <v>117</v>
      </c>
      <c r="C10" s="2" t="s">
        <v>274</v>
      </c>
      <c r="D10" s="11">
        <v>1000000</v>
      </c>
      <c r="E10" s="2" t="s">
        <v>524</v>
      </c>
      <c r="F10" s="182" t="s">
        <v>266</v>
      </c>
      <c r="G10" s="46"/>
      <c r="H10" s="46"/>
      <c r="I10" s="46"/>
      <c r="J10" s="46"/>
      <c r="K10" s="46"/>
      <c r="L10" s="46"/>
      <c r="M10" s="46"/>
      <c r="N10" s="46"/>
      <c r="O10" s="46"/>
      <c r="P10" s="46"/>
      <c r="Q10" s="46"/>
      <c r="R10" s="46"/>
    </row>
    <row r="11" spans="1:18" s="55" customFormat="1" x14ac:dyDescent="0.3">
      <c r="A11" s="209" t="s">
        <v>517</v>
      </c>
      <c r="B11" s="210"/>
      <c r="C11" s="210"/>
      <c r="D11" s="112">
        <f>SUM(D10)</f>
        <v>1000000</v>
      </c>
      <c r="E11" s="113"/>
      <c r="F11" s="181" t="s">
        <v>262</v>
      </c>
      <c r="G11" s="85"/>
      <c r="H11" s="85"/>
      <c r="I11" s="85"/>
      <c r="J11" s="85"/>
      <c r="K11" s="85"/>
      <c r="L11" s="85"/>
      <c r="M11" s="85"/>
      <c r="N11" s="85"/>
      <c r="O11" s="85"/>
      <c r="P11" s="85"/>
      <c r="Q11" s="85"/>
      <c r="R11" s="87"/>
    </row>
  </sheetData>
  <mergeCells count="14">
    <mergeCell ref="A11:C11"/>
    <mergeCell ref="A6:N6"/>
    <mergeCell ref="A7:A9"/>
    <mergeCell ref="B7:B9"/>
    <mergeCell ref="C7:C9"/>
    <mergeCell ref="F7:F9"/>
    <mergeCell ref="G7:R7"/>
    <mergeCell ref="G8:I8"/>
    <mergeCell ref="J8:R8"/>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23" orientation="landscape" useFirstPageNumber="1" r:id="rId1"/>
  <headerFooter>
    <oddFooter>&amp;C&amp;"TH SarabunIT๙,ธรรมดา"&amp;14&amp;P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B1" zoomScale="98" zoomScaleNormal="98" workbookViewId="0">
      <selection activeCell="C10" sqref="C10"/>
    </sheetView>
  </sheetViews>
  <sheetFormatPr defaultRowHeight="14.25" x14ac:dyDescent="0.2"/>
  <cols>
    <col min="1" max="1" width="5.375" customWidth="1"/>
    <col min="2" max="2" width="11.5" customWidth="1"/>
    <col min="3" max="3" width="34" customWidth="1"/>
    <col min="4" max="4" width="9.875" customWidth="1"/>
    <col min="5" max="5" width="11.625" customWidth="1"/>
    <col min="7" max="7" width="2.875" customWidth="1"/>
    <col min="8" max="9" width="2.625" customWidth="1"/>
    <col min="10" max="10" width="2.75" customWidth="1"/>
    <col min="11" max="11" width="2.375" customWidth="1"/>
    <col min="12" max="12" width="2.625" customWidth="1"/>
    <col min="13" max="13" width="2.875" customWidth="1"/>
    <col min="14" max="14" width="3.125" customWidth="1"/>
    <col min="15" max="15" width="2.375" customWidth="1"/>
    <col min="16" max="16" width="3" customWidth="1"/>
    <col min="17" max="17" width="3.375" customWidth="1"/>
    <col min="18" max="18" width="3" customWidth="1"/>
  </cols>
  <sheetData>
    <row r="1" spans="1:18" ht="18.75" customHeight="1" x14ac:dyDescent="0.2">
      <c r="A1" s="247" t="s">
        <v>38</v>
      </c>
      <c r="B1" s="247"/>
      <c r="C1" s="247"/>
      <c r="D1" s="247"/>
      <c r="E1" s="247"/>
      <c r="F1" s="247"/>
      <c r="G1" s="247"/>
      <c r="H1" s="247"/>
      <c r="I1" s="247"/>
      <c r="J1" s="247"/>
      <c r="K1" s="247"/>
      <c r="L1" s="247"/>
      <c r="M1" s="247"/>
      <c r="N1" s="248"/>
      <c r="O1" s="245" t="s">
        <v>41</v>
      </c>
      <c r="P1" s="245"/>
      <c r="Q1" s="245"/>
      <c r="R1" s="245"/>
    </row>
    <row r="2" spans="1:18" ht="18.75" customHeight="1" x14ac:dyDescent="0.2">
      <c r="A2" s="247" t="s">
        <v>130</v>
      </c>
      <c r="B2" s="247"/>
      <c r="C2" s="247"/>
      <c r="D2" s="247"/>
      <c r="E2" s="247"/>
      <c r="F2" s="247"/>
      <c r="G2" s="247"/>
      <c r="H2" s="247"/>
      <c r="I2" s="247"/>
      <c r="J2" s="247"/>
      <c r="K2" s="247"/>
      <c r="L2" s="247"/>
      <c r="M2" s="247"/>
      <c r="N2" s="247"/>
      <c r="O2" s="247"/>
      <c r="P2" s="247"/>
      <c r="Q2" s="247"/>
      <c r="R2" s="247"/>
    </row>
    <row r="3" spans="1:18" ht="18.75" customHeight="1" x14ac:dyDescent="0.2">
      <c r="A3" s="247" t="s">
        <v>53</v>
      </c>
      <c r="B3" s="247"/>
      <c r="C3" s="247"/>
      <c r="D3" s="247"/>
      <c r="E3" s="247"/>
      <c r="F3" s="247"/>
      <c r="G3" s="247"/>
      <c r="H3" s="247"/>
      <c r="I3" s="247"/>
      <c r="J3" s="247"/>
      <c r="K3" s="247"/>
      <c r="L3" s="247"/>
      <c r="M3" s="247"/>
      <c r="N3" s="247"/>
      <c r="O3" s="247"/>
      <c r="P3" s="247"/>
      <c r="Q3" s="247"/>
      <c r="R3" s="247"/>
    </row>
    <row r="4" spans="1:18" ht="18.75" customHeight="1" x14ac:dyDescent="0.2">
      <c r="A4" s="3"/>
      <c r="B4" s="3"/>
      <c r="C4" s="3"/>
      <c r="D4" s="13"/>
      <c r="E4" s="3"/>
      <c r="F4" s="3"/>
      <c r="G4" s="3"/>
      <c r="H4" s="3"/>
      <c r="I4" s="3"/>
      <c r="J4" s="3"/>
      <c r="K4" s="3"/>
      <c r="L4" s="3"/>
      <c r="M4" s="3"/>
      <c r="N4" s="3"/>
      <c r="O4" s="3"/>
      <c r="P4" s="3"/>
      <c r="Q4" s="3"/>
      <c r="R4" s="3"/>
    </row>
    <row r="5" spans="1:18" ht="18.75" customHeight="1" x14ac:dyDescent="0.2">
      <c r="A5" s="246" t="s">
        <v>510</v>
      </c>
      <c r="B5" s="246"/>
      <c r="C5" s="246"/>
      <c r="D5" s="246"/>
      <c r="E5" s="246"/>
      <c r="F5" s="246"/>
      <c r="G5" s="246"/>
      <c r="H5" s="246"/>
      <c r="I5" s="246"/>
      <c r="J5" s="246"/>
      <c r="K5" s="246"/>
      <c r="L5" s="246"/>
      <c r="M5" s="246"/>
      <c r="N5" s="246"/>
      <c r="O5" s="3"/>
      <c r="P5" s="3"/>
      <c r="Q5" s="3"/>
      <c r="R5" s="3"/>
    </row>
    <row r="6" spans="1:18" ht="18.75" customHeight="1" thickBot="1" x14ac:dyDescent="0.25">
      <c r="A6" s="246" t="s">
        <v>511</v>
      </c>
      <c r="B6" s="246"/>
      <c r="C6" s="246"/>
      <c r="D6" s="246"/>
      <c r="E6" s="246"/>
      <c r="F6" s="246"/>
      <c r="G6" s="246"/>
      <c r="H6" s="246"/>
      <c r="I6" s="246"/>
      <c r="J6" s="246"/>
      <c r="K6" s="246"/>
      <c r="L6" s="246"/>
      <c r="M6" s="246"/>
      <c r="N6" s="246"/>
      <c r="O6" s="3"/>
      <c r="P6" s="3"/>
      <c r="Q6" s="3"/>
      <c r="R6" s="3"/>
    </row>
    <row r="7" spans="1:18" ht="24" customHeight="1" thickBot="1" x14ac:dyDescent="0.25">
      <c r="A7" s="245" t="s">
        <v>37</v>
      </c>
      <c r="B7" s="245" t="s">
        <v>40</v>
      </c>
      <c r="C7" s="245" t="s">
        <v>39</v>
      </c>
      <c r="D7" s="20" t="s">
        <v>4</v>
      </c>
      <c r="E7" s="50" t="s">
        <v>16</v>
      </c>
      <c r="F7" s="245" t="s">
        <v>6</v>
      </c>
      <c r="G7" s="216" t="s">
        <v>396</v>
      </c>
      <c r="H7" s="217"/>
      <c r="I7" s="217"/>
      <c r="J7" s="217"/>
      <c r="K7" s="217"/>
      <c r="L7" s="217"/>
      <c r="M7" s="217"/>
      <c r="N7" s="217"/>
      <c r="O7" s="217"/>
      <c r="P7" s="217"/>
      <c r="Q7" s="217"/>
      <c r="R7" s="218"/>
    </row>
    <row r="8" spans="1:18" ht="18.75" customHeight="1" thickBot="1" x14ac:dyDescent="0.25">
      <c r="A8" s="245"/>
      <c r="B8" s="245"/>
      <c r="C8" s="245"/>
      <c r="D8" s="20" t="s">
        <v>15</v>
      </c>
      <c r="E8" s="50" t="s">
        <v>17</v>
      </c>
      <c r="F8" s="245"/>
      <c r="G8" s="219" t="s">
        <v>397</v>
      </c>
      <c r="H8" s="220"/>
      <c r="I8" s="221"/>
      <c r="J8" s="216" t="s">
        <v>398</v>
      </c>
      <c r="K8" s="217"/>
      <c r="L8" s="217"/>
      <c r="M8" s="217"/>
      <c r="N8" s="217"/>
      <c r="O8" s="217"/>
      <c r="P8" s="217"/>
      <c r="Q8" s="217"/>
      <c r="R8" s="218"/>
    </row>
    <row r="9" spans="1:18" ht="21" x14ac:dyDescent="0.2">
      <c r="A9" s="245"/>
      <c r="B9" s="245"/>
      <c r="C9" s="245"/>
      <c r="D9" s="20"/>
      <c r="E9" s="2"/>
      <c r="F9" s="245"/>
      <c r="G9" s="23" t="s">
        <v>18</v>
      </c>
      <c r="H9" s="23" t="s">
        <v>19</v>
      </c>
      <c r="I9" s="23" t="s">
        <v>20</v>
      </c>
      <c r="J9" s="23" t="s">
        <v>21</v>
      </c>
      <c r="K9" s="23" t="s">
        <v>22</v>
      </c>
      <c r="L9" s="23" t="s">
        <v>23</v>
      </c>
      <c r="M9" s="23" t="s">
        <v>24</v>
      </c>
      <c r="N9" s="23" t="s">
        <v>25</v>
      </c>
      <c r="O9" s="23" t="s">
        <v>26</v>
      </c>
      <c r="P9" s="23" t="s">
        <v>27</v>
      </c>
      <c r="Q9" s="23" t="s">
        <v>28</v>
      </c>
      <c r="R9" s="23" t="s">
        <v>29</v>
      </c>
    </row>
    <row r="10" spans="1:18" s="3" customFormat="1" ht="121.5" customHeight="1" x14ac:dyDescent="0.3">
      <c r="A10" s="116">
        <v>1</v>
      </c>
      <c r="B10" s="88" t="s">
        <v>495</v>
      </c>
      <c r="C10" s="88" t="s">
        <v>496</v>
      </c>
      <c r="D10" s="89">
        <v>19600</v>
      </c>
      <c r="E10" s="90" t="s">
        <v>312</v>
      </c>
      <c r="F10" s="90" t="s">
        <v>370</v>
      </c>
      <c r="G10" s="91"/>
      <c r="H10" s="91"/>
      <c r="I10" s="91"/>
      <c r="J10" s="91"/>
      <c r="K10" s="91"/>
      <c r="L10" s="91"/>
      <c r="M10" s="91"/>
      <c r="N10" s="91"/>
      <c r="O10" s="91"/>
      <c r="P10" s="91"/>
      <c r="Q10" s="91"/>
      <c r="R10" s="91"/>
    </row>
    <row r="11" spans="1:18" s="3" customFormat="1" ht="18.75" customHeight="1" x14ac:dyDescent="0.3">
      <c r="A11" s="233" t="s">
        <v>454</v>
      </c>
      <c r="B11" s="232"/>
      <c r="C11" s="232"/>
      <c r="D11" s="117">
        <f>SUM(D10)</f>
        <v>19600</v>
      </c>
      <c r="E11" s="118" t="s">
        <v>262</v>
      </c>
      <c r="F11" s="85"/>
      <c r="G11" s="85"/>
      <c r="H11" s="85"/>
      <c r="I11" s="85"/>
      <c r="J11" s="85"/>
      <c r="K11" s="85"/>
      <c r="L11" s="85"/>
      <c r="M11" s="85"/>
      <c r="N11" s="85"/>
      <c r="O11" s="85"/>
      <c r="P11" s="85"/>
      <c r="Q11" s="85"/>
      <c r="R11" s="87"/>
    </row>
    <row r="12" spans="1:18" s="3" customFormat="1" ht="18.75" x14ac:dyDescent="0.2"/>
    <row r="13" spans="1:18" s="3" customFormat="1" ht="18.75" x14ac:dyDescent="0.2"/>
    <row r="14" spans="1:18" s="3" customFormat="1" ht="18.75" x14ac:dyDescent="0.2"/>
    <row r="15" spans="1:18" s="3" customFormat="1" ht="18.75" x14ac:dyDescent="0.2"/>
    <row r="16" spans="1:18" s="3" customFormat="1" ht="18.75" x14ac:dyDescent="0.2"/>
    <row r="17" s="3" customFormat="1" ht="18.75" x14ac:dyDescent="0.2"/>
    <row r="18" s="3" customFormat="1" ht="18.75" x14ac:dyDescent="0.2"/>
    <row r="19" s="3" customFormat="1" ht="18.75" x14ac:dyDescent="0.2"/>
    <row r="20" s="3" customFormat="1" ht="18.75" x14ac:dyDescent="0.2"/>
  </sheetData>
  <mergeCells count="14">
    <mergeCell ref="A1:N1"/>
    <mergeCell ref="O1:R1"/>
    <mergeCell ref="A2:R2"/>
    <mergeCell ref="A3:R3"/>
    <mergeCell ref="A5:N5"/>
    <mergeCell ref="A11:C11"/>
    <mergeCell ref="A6:N6"/>
    <mergeCell ref="G8:I8"/>
    <mergeCell ref="J8:R8"/>
    <mergeCell ref="A7:A9"/>
    <mergeCell ref="B7:B9"/>
    <mergeCell ref="C7:C9"/>
    <mergeCell ref="F7:F9"/>
    <mergeCell ref="G7:R7"/>
  </mergeCells>
  <pageMargins left="0.70866141732283472" right="0.70866141732283472" top="0.74803149606299213" bottom="0.74803149606299213" header="0.31496062992125984" footer="0.31496062992125984"/>
  <pageSetup paperSize="9" firstPageNumber="90" orientation="landscape" useFirstPageNumber="1" r:id="rId1"/>
  <headerFooter>
    <oddFooter>&amp;C&amp;"TH SarabunIT๙,ธรรมดา"&amp;14&amp;P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topLeftCell="A4" workbookViewId="0">
      <selection activeCell="F10" sqref="F10"/>
    </sheetView>
  </sheetViews>
  <sheetFormatPr defaultRowHeight="18.75" x14ac:dyDescent="0.3"/>
  <cols>
    <col min="1" max="1" width="4.125" style="42" customWidth="1"/>
    <col min="2" max="2" width="15.375" style="29" customWidth="1"/>
    <col min="3" max="3" width="31.125" style="29" customWidth="1"/>
    <col min="4" max="4" width="9.125" style="42" customWidth="1"/>
    <col min="5" max="5" width="9.625" style="42" customWidth="1"/>
    <col min="6" max="6" width="8.625" style="42" customWidth="1"/>
    <col min="7" max="16" width="3.625" style="29" customWidth="1"/>
    <col min="17" max="17" width="3.375" style="29" customWidth="1"/>
    <col min="18" max="18" width="3.625" style="29" customWidth="1"/>
    <col min="19" max="16384" width="9" style="29"/>
  </cols>
  <sheetData>
    <row r="1" spans="1:18" s="33" customFormat="1" x14ac:dyDescent="0.3">
      <c r="A1" s="247" t="s">
        <v>38</v>
      </c>
      <c r="B1" s="247"/>
      <c r="C1" s="247"/>
      <c r="D1" s="247"/>
      <c r="E1" s="247"/>
      <c r="F1" s="247"/>
      <c r="G1" s="247"/>
      <c r="H1" s="247"/>
      <c r="I1" s="247"/>
      <c r="J1" s="247"/>
      <c r="K1" s="247"/>
      <c r="L1" s="247"/>
      <c r="M1" s="247"/>
      <c r="N1" s="248"/>
      <c r="O1" s="245" t="s">
        <v>41</v>
      </c>
      <c r="P1" s="245"/>
      <c r="Q1" s="245"/>
      <c r="R1" s="245"/>
    </row>
    <row r="2" spans="1:18" s="33" customFormat="1" x14ac:dyDescent="0.3">
      <c r="A2" s="247" t="s">
        <v>130</v>
      </c>
      <c r="B2" s="247"/>
      <c r="C2" s="247"/>
      <c r="D2" s="247"/>
      <c r="E2" s="247"/>
      <c r="F2" s="247"/>
      <c r="G2" s="247"/>
      <c r="H2" s="247"/>
      <c r="I2" s="247"/>
      <c r="J2" s="247"/>
      <c r="K2" s="247"/>
      <c r="L2" s="247"/>
      <c r="M2" s="247"/>
      <c r="N2" s="247"/>
      <c r="O2" s="247"/>
      <c r="P2" s="247"/>
      <c r="Q2" s="247"/>
      <c r="R2" s="247"/>
    </row>
    <row r="3" spans="1:18" s="33" customFormat="1" x14ac:dyDescent="0.3">
      <c r="A3" s="247" t="s">
        <v>53</v>
      </c>
      <c r="B3" s="247"/>
      <c r="C3" s="247"/>
      <c r="D3" s="247"/>
      <c r="E3" s="247"/>
      <c r="F3" s="247"/>
      <c r="G3" s="247"/>
      <c r="H3" s="247"/>
      <c r="I3" s="247"/>
      <c r="J3" s="247"/>
      <c r="K3" s="247"/>
      <c r="L3" s="247"/>
      <c r="M3" s="247"/>
      <c r="N3" s="247"/>
      <c r="O3" s="247"/>
      <c r="P3" s="247"/>
      <c r="Q3" s="247"/>
      <c r="R3" s="247"/>
    </row>
    <row r="4" spans="1:18" s="33" customFormat="1" x14ac:dyDescent="0.3">
      <c r="A4" s="3"/>
      <c r="B4" s="3"/>
      <c r="C4" s="3"/>
      <c r="D4" s="13"/>
      <c r="E4" s="3"/>
      <c r="F4" s="3"/>
      <c r="G4" s="3"/>
      <c r="H4" s="3"/>
      <c r="I4" s="3"/>
      <c r="J4" s="3"/>
      <c r="K4" s="3"/>
      <c r="L4" s="3"/>
      <c r="M4" s="3"/>
      <c r="N4" s="3"/>
      <c r="O4" s="3"/>
      <c r="P4" s="3"/>
      <c r="Q4" s="3"/>
      <c r="R4" s="3"/>
    </row>
    <row r="5" spans="1:18" s="33" customFormat="1" x14ac:dyDescent="0.3">
      <c r="A5" s="246" t="s">
        <v>512</v>
      </c>
      <c r="B5" s="246"/>
      <c r="C5" s="246"/>
      <c r="D5" s="246"/>
      <c r="E5" s="246"/>
      <c r="F5" s="246"/>
      <c r="G5" s="246"/>
      <c r="H5" s="246"/>
      <c r="I5" s="246"/>
      <c r="J5" s="246"/>
      <c r="K5" s="246"/>
      <c r="L5" s="246"/>
      <c r="M5" s="246"/>
      <c r="N5" s="246"/>
      <c r="O5" s="3"/>
      <c r="P5" s="3"/>
      <c r="Q5" s="3"/>
      <c r="R5" s="3"/>
    </row>
    <row r="6" spans="1:18" ht="19.5" thickBot="1" x14ac:dyDescent="0.35">
      <c r="A6" s="246" t="s">
        <v>513</v>
      </c>
      <c r="B6" s="246"/>
      <c r="C6" s="246"/>
      <c r="D6" s="246"/>
      <c r="E6" s="246"/>
      <c r="F6" s="246"/>
      <c r="G6" s="246"/>
      <c r="H6" s="246"/>
      <c r="I6" s="246"/>
      <c r="J6" s="246"/>
      <c r="K6" s="246"/>
      <c r="L6" s="246"/>
      <c r="M6" s="246"/>
      <c r="N6" s="246"/>
      <c r="O6" s="3"/>
      <c r="P6" s="3"/>
      <c r="Q6" s="3"/>
      <c r="R6" s="3"/>
    </row>
    <row r="7" spans="1:18" ht="18.75" customHeight="1" thickBot="1" x14ac:dyDescent="0.35">
      <c r="A7" s="245" t="s">
        <v>37</v>
      </c>
      <c r="B7" s="245" t="s">
        <v>40</v>
      </c>
      <c r="C7" s="245" t="s">
        <v>39</v>
      </c>
      <c r="D7" s="20" t="s">
        <v>4</v>
      </c>
      <c r="E7" s="50" t="s">
        <v>16</v>
      </c>
      <c r="F7" s="245" t="s">
        <v>6</v>
      </c>
      <c r="G7" s="216" t="s">
        <v>396</v>
      </c>
      <c r="H7" s="217"/>
      <c r="I7" s="217"/>
      <c r="J7" s="217"/>
      <c r="K7" s="217"/>
      <c r="L7" s="217"/>
      <c r="M7" s="217"/>
      <c r="N7" s="217"/>
      <c r="O7" s="217"/>
      <c r="P7" s="217"/>
      <c r="Q7" s="217"/>
      <c r="R7" s="218"/>
    </row>
    <row r="8" spans="1:18" ht="18.75" customHeight="1" thickBot="1" x14ac:dyDescent="0.35">
      <c r="A8" s="245"/>
      <c r="B8" s="245"/>
      <c r="C8" s="245"/>
      <c r="D8" s="20" t="s">
        <v>15</v>
      </c>
      <c r="E8" s="50" t="s">
        <v>17</v>
      </c>
      <c r="F8" s="245"/>
      <c r="G8" s="219" t="s">
        <v>397</v>
      </c>
      <c r="H8" s="220"/>
      <c r="I8" s="221"/>
      <c r="J8" s="216" t="s">
        <v>398</v>
      </c>
      <c r="K8" s="217"/>
      <c r="L8" s="217"/>
      <c r="M8" s="217"/>
      <c r="N8" s="217"/>
      <c r="O8" s="217"/>
      <c r="P8" s="217"/>
      <c r="Q8" s="217"/>
      <c r="R8" s="218"/>
    </row>
    <row r="9" spans="1:18" ht="29.25" customHeight="1" x14ac:dyDescent="0.3">
      <c r="A9" s="245"/>
      <c r="B9" s="245"/>
      <c r="C9" s="245"/>
      <c r="D9" s="20"/>
      <c r="E9" s="2"/>
      <c r="F9" s="245"/>
      <c r="G9" s="23" t="s">
        <v>18</v>
      </c>
      <c r="H9" s="23" t="s">
        <v>19</v>
      </c>
      <c r="I9" s="23" t="s">
        <v>20</v>
      </c>
      <c r="J9" s="23" t="s">
        <v>21</v>
      </c>
      <c r="K9" s="23" t="s">
        <v>22</v>
      </c>
      <c r="L9" s="23" t="s">
        <v>23</v>
      </c>
      <c r="M9" s="23" t="s">
        <v>24</v>
      </c>
      <c r="N9" s="23" t="s">
        <v>25</v>
      </c>
      <c r="O9" s="23" t="s">
        <v>26</v>
      </c>
      <c r="P9" s="23" t="s">
        <v>27</v>
      </c>
      <c r="Q9" s="23" t="s">
        <v>28</v>
      </c>
      <c r="R9" s="23" t="s">
        <v>29</v>
      </c>
    </row>
    <row r="10" spans="1:18" ht="75" x14ac:dyDescent="0.3">
      <c r="A10" s="116">
        <v>1</v>
      </c>
      <c r="B10" s="88" t="s">
        <v>497</v>
      </c>
      <c r="C10" s="88" t="s">
        <v>541</v>
      </c>
      <c r="D10" s="89">
        <v>21000</v>
      </c>
      <c r="E10" s="90" t="s">
        <v>516</v>
      </c>
      <c r="F10" s="90" t="s">
        <v>42</v>
      </c>
      <c r="G10" s="88"/>
      <c r="H10" s="88"/>
      <c r="I10" s="88"/>
      <c r="J10" s="88"/>
      <c r="K10" s="88"/>
      <c r="L10" s="88"/>
      <c r="M10" s="88"/>
      <c r="N10" s="88"/>
      <c r="O10" s="88"/>
      <c r="P10" s="88"/>
      <c r="Q10" s="88"/>
      <c r="R10" s="88"/>
    </row>
    <row r="11" spans="1:18" x14ac:dyDescent="0.3">
      <c r="A11" s="233" t="s">
        <v>498</v>
      </c>
      <c r="B11" s="232"/>
      <c r="C11" s="85"/>
      <c r="D11" s="117">
        <f>SUM(D10:D10)</f>
        <v>21000</v>
      </c>
      <c r="E11" s="118" t="s">
        <v>262</v>
      </c>
      <c r="F11" s="85"/>
      <c r="G11" s="85"/>
      <c r="H11" s="85"/>
      <c r="I11" s="85"/>
      <c r="J11" s="85"/>
      <c r="K11" s="85"/>
      <c r="L11" s="85"/>
      <c r="M11" s="85"/>
      <c r="N11" s="85"/>
      <c r="O11" s="85"/>
      <c r="P11" s="85"/>
      <c r="Q11" s="85"/>
      <c r="R11" s="87"/>
    </row>
  </sheetData>
  <mergeCells count="14">
    <mergeCell ref="A6:N6"/>
    <mergeCell ref="A1:N1"/>
    <mergeCell ref="O1:R1"/>
    <mergeCell ref="A2:R2"/>
    <mergeCell ref="A3:R3"/>
    <mergeCell ref="A5:N5"/>
    <mergeCell ref="F7:F9"/>
    <mergeCell ref="G7:R7"/>
    <mergeCell ref="G8:I8"/>
    <mergeCell ref="J8:R8"/>
    <mergeCell ref="A11:B11"/>
    <mergeCell ref="A7:A9"/>
    <mergeCell ref="B7:B9"/>
    <mergeCell ref="C7:C9"/>
  </mergeCells>
  <pageMargins left="0.70866141732283472" right="0.70866141732283472" top="0.74803149606299213" bottom="0.74803149606299213" header="0.31496062992125984" footer="0.31496062992125984"/>
  <pageSetup paperSize="9" firstPageNumber="91" orientation="landscape" useFirstPageNumber="1" r:id="rId1"/>
  <headerFooter>
    <oddFooter>&amp;C&amp;"TH SarabunIT๙,ธรรมดา"&amp;14&amp;P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96" zoomScaleNormal="96" workbookViewId="0">
      <selection activeCell="C4" sqref="C4"/>
    </sheetView>
  </sheetViews>
  <sheetFormatPr defaultRowHeight="18.75" x14ac:dyDescent="0.3"/>
  <cols>
    <col min="1" max="1" width="4.125" style="42" customWidth="1"/>
    <col min="2" max="2" width="17.375" style="29" customWidth="1"/>
    <col min="3" max="3" width="27.75" style="29" customWidth="1"/>
    <col min="4" max="4" width="9.125" style="42" customWidth="1"/>
    <col min="5" max="5" width="9.375" style="42" customWidth="1"/>
    <col min="6" max="6" width="10.75" style="42" customWidth="1"/>
    <col min="7" max="16" width="3.625" style="29" customWidth="1"/>
    <col min="17" max="17" width="3.375" style="29" customWidth="1"/>
    <col min="18" max="18" width="3.625" style="29" customWidth="1"/>
    <col min="19" max="16384" width="9" style="29"/>
  </cols>
  <sheetData>
    <row r="1" spans="1:18" s="33" customFormat="1" x14ac:dyDescent="0.3">
      <c r="A1" s="247" t="s">
        <v>38</v>
      </c>
      <c r="B1" s="247"/>
      <c r="C1" s="247"/>
      <c r="D1" s="247"/>
      <c r="E1" s="247"/>
      <c r="F1" s="247"/>
      <c r="G1" s="247"/>
      <c r="H1" s="247"/>
      <c r="I1" s="247"/>
      <c r="J1" s="247"/>
      <c r="K1" s="247"/>
      <c r="L1" s="247"/>
      <c r="M1" s="247"/>
      <c r="N1" s="248"/>
      <c r="O1" s="245" t="s">
        <v>41</v>
      </c>
      <c r="P1" s="245"/>
      <c r="Q1" s="245"/>
      <c r="R1" s="245"/>
    </row>
    <row r="2" spans="1:18" s="33" customFormat="1" x14ac:dyDescent="0.3">
      <c r="A2" s="247" t="s">
        <v>130</v>
      </c>
      <c r="B2" s="247"/>
      <c r="C2" s="247"/>
      <c r="D2" s="247"/>
      <c r="E2" s="247"/>
      <c r="F2" s="247"/>
      <c r="G2" s="247"/>
      <c r="H2" s="247"/>
      <c r="I2" s="247"/>
      <c r="J2" s="247"/>
      <c r="K2" s="247"/>
      <c r="L2" s="247"/>
      <c r="M2" s="247"/>
      <c r="N2" s="247"/>
      <c r="O2" s="247"/>
      <c r="P2" s="247"/>
      <c r="Q2" s="247"/>
      <c r="R2" s="247"/>
    </row>
    <row r="3" spans="1:18" s="33" customFormat="1" x14ac:dyDescent="0.3">
      <c r="A3" s="247" t="s">
        <v>53</v>
      </c>
      <c r="B3" s="247"/>
      <c r="C3" s="247"/>
      <c r="D3" s="247"/>
      <c r="E3" s="247"/>
      <c r="F3" s="247"/>
      <c r="G3" s="247"/>
      <c r="H3" s="247"/>
      <c r="I3" s="247"/>
      <c r="J3" s="247"/>
      <c r="K3" s="247"/>
      <c r="L3" s="247"/>
      <c r="M3" s="247"/>
      <c r="N3" s="247"/>
      <c r="O3" s="247"/>
      <c r="P3" s="247"/>
      <c r="Q3" s="247"/>
      <c r="R3" s="247"/>
    </row>
    <row r="4" spans="1:18" s="33" customFormat="1" x14ac:dyDescent="0.3">
      <c r="A4" s="3"/>
      <c r="B4" s="3"/>
      <c r="C4" s="3"/>
      <c r="D4" s="13"/>
      <c r="E4" s="3"/>
      <c r="F4" s="3"/>
      <c r="G4" s="3"/>
      <c r="H4" s="3"/>
      <c r="I4" s="3"/>
      <c r="J4" s="3"/>
      <c r="K4" s="3"/>
      <c r="L4" s="3"/>
      <c r="M4" s="3"/>
      <c r="N4" s="3"/>
      <c r="O4" s="3"/>
      <c r="P4" s="3"/>
      <c r="Q4" s="3"/>
      <c r="R4" s="3"/>
    </row>
    <row r="5" spans="1:18" s="33" customFormat="1" x14ac:dyDescent="0.3">
      <c r="A5" s="246" t="s">
        <v>514</v>
      </c>
      <c r="B5" s="246"/>
      <c r="C5" s="246"/>
      <c r="D5" s="246"/>
      <c r="E5" s="246"/>
      <c r="F5" s="246"/>
      <c r="G5" s="246"/>
      <c r="H5" s="246"/>
      <c r="I5" s="246"/>
      <c r="J5" s="246"/>
      <c r="K5" s="246"/>
      <c r="L5" s="246"/>
      <c r="M5" s="246"/>
      <c r="N5" s="246"/>
      <c r="O5" s="3"/>
      <c r="P5" s="3"/>
      <c r="Q5" s="3"/>
      <c r="R5" s="3"/>
    </row>
    <row r="6" spans="1:18" ht="19.5" thickBot="1" x14ac:dyDescent="0.35">
      <c r="A6" s="246" t="s">
        <v>515</v>
      </c>
      <c r="B6" s="246"/>
      <c r="C6" s="246"/>
      <c r="D6" s="246"/>
      <c r="E6" s="246"/>
      <c r="F6" s="246"/>
      <c r="G6" s="246"/>
      <c r="H6" s="246"/>
      <c r="I6" s="246"/>
      <c r="J6" s="246"/>
      <c r="K6" s="246"/>
      <c r="L6" s="246"/>
      <c r="M6" s="246"/>
      <c r="N6" s="246"/>
      <c r="O6" s="3"/>
      <c r="P6" s="3"/>
      <c r="Q6" s="3"/>
      <c r="R6" s="3"/>
    </row>
    <row r="7" spans="1:18" ht="18.75" customHeight="1" thickBot="1" x14ac:dyDescent="0.35">
      <c r="A7" s="245" t="s">
        <v>37</v>
      </c>
      <c r="B7" s="245" t="s">
        <v>40</v>
      </c>
      <c r="C7" s="245" t="s">
        <v>39</v>
      </c>
      <c r="D7" s="20" t="s">
        <v>4</v>
      </c>
      <c r="E7" s="50" t="s">
        <v>16</v>
      </c>
      <c r="F7" s="245" t="s">
        <v>6</v>
      </c>
      <c r="G7" s="216" t="s">
        <v>396</v>
      </c>
      <c r="H7" s="217"/>
      <c r="I7" s="217"/>
      <c r="J7" s="217"/>
      <c r="K7" s="217"/>
      <c r="L7" s="217"/>
      <c r="M7" s="217"/>
      <c r="N7" s="217"/>
      <c r="O7" s="217"/>
      <c r="P7" s="217"/>
      <c r="Q7" s="217"/>
      <c r="R7" s="218"/>
    </row>
    <row r="8" spans="1:18" ht="18.75" customHeight="1" thickBot="1" x14ac:dyDescent="0.35">
      <c r="A8" s="245"/>
      <c r="B8" s="245"/>
      <c r="C8" s="245"/>
      <c r="D8" s="20" t="s">
        <v>15</v>
      </c>
      <c r="E8" s="50" t="s">
        <v>17</v>
      </c>
      <c r="F8" s="245"/>
      <c r="G8" s="219" t="s">
        <v>397</v>
      </c>
      <c r="H8" s="220"/>
      <c r="I8" s="221"/>
      <c r="J8" s="216" t="s">
        <v>398</v>
      </c>
      <c r="K8" s="217"/>
      <c r="L8" s="217"/>
      <c r="M8" s="217"/>
      <c r="N8" s="217"/>
      <c r="O8" s="217"/>
      <c r="P8" s="217"/>
      <c r="Q8" s="217"/>
      <c r="R8" s="218"/>
    </row>
    <row r="9" spans="1:18" ht="30" customHeight="1" x14ac:dyDescent="0.3">
      <c r="A9" s="245"/>
      <c r="B9" s="245"/>
      <c r="C9" s="245"/>
      <c r="D9" s="20"/>
      <c r="E9" s="2"/>
      <c r="F9" s="245"/>
      <c r="G9" s="23" t="s">
        <v>18</v>
      </c>
      <c r="H9" s="23" t="s">
        <v>19</v>
      </c>
      <c r="I9" s="23" t="s">
        <v>20</v>
      </c>
      <c r="J9" s="23" t="s">
        <v>21</v>
      </c>
      <c r="K9" s="23" t="s">
        <v>22</v>
      </c>
      <c r="L9" s="23" t="s">
        <v>23</v>
      </c>
      <c r="M9" s="23" t="s">
        <v>24</v>
      </c>
      <c r="N9" s="23" t="s">
        <v>25</v>
      </c>
      <c r="O9" s="23" t="s">
        <v>26</v>
      </c>
      <c r="P9" s="23" t="s">
        <v>27</v>
      </c>
      <c r="Q9" s="23" t="s">
        <v>28</v>
      </c>
      <c r="R9" s="23" t="s">
        <v>29</v>
      </c>
    </row>
    <row r="10" spans="1:18" ht="93.75" x14ac:dyDescent="0.3">
      <c r="A10" s="116">
        <v>1</v>
      </c>
      <c r="B10" s="88" t="s">
        <v>131</v>
      </c>
      <c r="C10" s="88" t="s">
        <v>499</v>
      </c>
      <c r="D10" s="89">
        <v>42000</v>
      </c>
      <c r="E10" s="90" t="s">
        <v>312</v>
      </c>
      <c r="F10" s="90" t="s">
        <v>370</v>
      </c>
      <c r="G10" s="91"/>
      <c r="H10" s="91"/>
      <c r="I10" s="91"/>
      <c r="J10" s="91"/>
      <c r="K10" s="91"/>
      <c r="L10" s="91"/>
      <c r="M10" s="91"/>
      <c r="N10" s="91"/>
      <c r="O10" s="91"/>
      <c r="P10" s="91"/>
      <c r="Q10" s="91"/>
      <c r="R10" s="91"/>
    </row>
    <row r="11" spans="1:18" s="33" customFormat="1" x14ac:dyDescent="0.3">
      <c r="A11" s="266" t="s">
        <v>500</v>
      </c>
      <c r="B11" s="267"/>
      <c r="C11" s="267"/>
      <c r="D11" s="138">
        <f>SUM(D10)</f>
        <v>42000</v>
      </c>
      <c r="E11" s="139"/>
      <c r="F11" s="139" t="s">
        <v>262</v>
      </c>
      <c r="G11" s="140"/>
      <c r="H11" s="140"/>
      <c r="I11" s="140"/>
      <c r="J11" s="140"/>
      <c r="K11" s="140"/>
      <c r="L11" s="140"/>
      <c r="M11" s="140"/>
      <c r="N11" s="140"/>
      <c r="O11" s="140"/>
      <c r="P11" s="140"/>
      <c r="Q11" s="140"/>
      <c r="R11" s="141"/>
    </row>
  </sheetData>
  <mergeCells count="14">
    <mergeCell ref="A11:C11"/>
    <mergeCell ref="O1:R1"/>
    <mergeCell ref="A2:R2"/>
    <mergeCell ref="A3:R3"/>
    <mergeCell ref="A5:N5"/>
    <mergeCell ref="F7:F9"/>
    <mergeCell ref="G7:R7"/>
    <mergeCell ref="G8:I8"/>
    <mergeCell ref="J8:R8"/>
    <mergeCell ref="A6:N6"/>
    <mergeCell ref="A7:A9"/>
    <mergeCell ref="B7:B9"/>
    <mergeCell ref="C7:C9"/>
    <mergeCell ref="A1:N1"/>
  </mergeCells>
  <pageMargins left="0.70866141732283472" right="0.70866141732283472" top="0.74803149606299213" bottom="0.74803149606299213" header="0.31496062992125984" footer="0.31496062992125984"/>
  <pageSetup paperSize="9" firstPageNumber="92" orientation="landscape" useFirstPageNumber="1" r:id="rId1"/>
  <headerFooter>
    <oddFooter>&amp;C&amp;"TH SarabunIT๙,ธรรมดา"&amp;14&amp;P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workbookViewId="0">
      <selection activeCell="F10" sqref="F10"/>
    </sheetView>
  </sheetViews>
  <sheetFormatPr defaultRowHeight="18.75" x14ac:dyDescent="0.3"/>
  <cols>
    <col min="1" max="1" width="5.125" style="12" customWidth="1"/>
    <col min="2" max="2" width="22.5" style="47" customWidth="1"/>
    <col min="3" max="3" width="16.25" style="4" customWidth="1"/>
    <col min="4" max="4" width="11.875" style="13" customWidth="1"/>
    <col min="5" max="5" width="12.125" style="4" customWidth="1"/>
    <col min="6" max="6" width="11.375" style="12"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x14ac:dyDescent="0.3">
      <c r="A2" s="223" t="s">
        <v>130</v>
      </c>
      <c r="B2" s="223"/>
      <c r="C2" s="223"/>
      <c r="D2" s="223"/>
      <c r="E2" s="223"/>
      <c r="F2" s="223"/>
      <c r="G2" s="223"/>
      <c r="H2" s="223"/>
      <c r="I2" s="223"/>
      <c r="J2" s="223"/>
      <c r="K2" s="223"/>
      <c r="L2" s="223"/>
      <c r="M2" s="223"/>
      <c r="N2" s="223"/>
      <c r="O2" s="223"/>
      <c r="P2" s="223"/>
      <c r="Q2" s="223"/>
      <c r="R2" s="223"/>
    </row>
    <row r="3" spans="1:18" x14ac:dyDescent="0.3">
      <c r="A3" s="223" t="s">
        <v>56</v>
      </c>
      <c r="B3" s="223"/>
      <c r="C3" s="223"/>
      <c r="D3" s="223"/>
      <c r="E3" s="223"/>
      <c r="F3" s="223"/>
      <c r="G3" s="223"/>
      <c r="H3" s="223"/>
      <c r="I3" s="223"/>
      <c r="J3" s="223"/>
      <c r="K3" s="223"/>
      <c r="L3" s="223"/>
      <c r="M3" s="223"/>
      <c r="N3" s="223"/>
      <c r="O3" s="223"/>
      <c r="P3" s="223"/>
      <c r="Q3" s="223"/>
      <c r="R3" s="223"/>
    </row>
    <row r="5" spans="1:18" x14ac:dyDescent="0.3">
      <c r="A5" s="211" t="s">
        <v>31</v>
      </c>
      <c r="B5" s="211"/>
      <c r="C5" s="211"/>
      <c r="D5" s="211"/>
      <c r="E5" s="211"/>
      <c r="F5" s="211"/>
      <c r="G5" s="211"/>
      <c r="H5" s="211"/>
      <c r="I5" s="211"/>
      <c r="J5" s="211"/>
      <c r="K5" s="211"/>
      <c r="L5" s="211"/>
      <c r="M5" s="211"/>
      <c r="N5" s="211"/>
    </row>
    <row r="6" spans="1:18" ht="19.5" thickBot="1" x14ac:dyDescent="0.35">
      <c r="A6" s="211" t="s">
        <v>154</v>
      </c>
      <c r="B6" s="211"/>
      <c r="C6" s="211"/>
      <c r="D6" s="211"/>
      <c r="E6" s="211"/>
      <c r="F6" s="211"/>
      <c r="G6" s="211"/>
      <c r="H6" s="211"/>
      <c r="I6" s="211"/>
      <c r="J6" s="211"/>
      <c r="K6" s="211"/>
      <c r="L6" s="211"/>
      <c r="M6" s="211"/>
      <c r="N6" s="211"/>
    </row>
    <row r="7" spans="1:18" ht="19.5" customHeight="1" thickBot="1" x14ac:dyDescent="0.35">
      <c r="A7" s="212" t="s">
        <v>37</v>
      </c>
      <c r="B7" s="214" t="s">
        <v>13</v>
      </c>
      <c r="C7" s="212" t="s">
        <v>14</v>
      </c>
      <c r="D7" s="5" t="s">
        <v>4</v>
      </c>
      <c r="E7" s="6" t="s">
        <v>16</v>
      </c>
      <c r="F7" s="212" t="s">
        <v>6</v>
      </c>
      <c r="G7" s="216" t="s">
        <v>396</v>
      </c>
      <c r="H7" s="217"/>
      <c r="I7" s="217"/>
      <c r="J7" s="217"/>
      <c r="K7" s="217"/>
      <c r="L7" s="217"/>
      <c r="M7" s="217"/>
      <c r="N7" s="217"/>
      <c r="O7" s="217"/>
      <c r="P7" s="217"/>
      <c r="Q7" s="217"/>
      <c r="R7" s="218"/>
    </row>
    <row r="8" spans="1:18" ht="19.5" customHeight="1" thickBot="1" x14ac:dyDescent="0.35">
      <c r="A8" s="213"/>
      <c r="B8" s="215"/>
      <c r="C8" s="213"/>
      <c r="D8" s="7" t="s">
        <v>15</v>
      </c>
      <c r="E8" s="8" t="s">
        <v>17</v>
      </c>
      <c r="F8" s="213"/>
      <c r="G8" s="219" t="s">
        <v>397</v>
      </c>
      <c r="H8" s="220"/>
      <c r="I8" s="221"/>
      <c r="J8" s="216" t="s">
        <v>398</v>
      </c>
      <c r="K8" s="217"/>
      <c r="L8" s="217"/>
      <c r="M8" s="217"/>
      <c r="N8" s="217"/>
      <c r="O8" s="217"/>
      <c r="P8" s="217"/>
      <c r="Q8" s="217"/>
      <c r="R8" s="218"/>
    </row>
    <row r="9" spans="1:18" ht="24" customHeight="1" x14ac:dyDescent="0.3">
      <c r="A9" s="213"/>
      <c r="B9" s="215"/>
      <c r="C9" s="213"/>
      <c r="D9" s="7"/>
      <c r="E9" s="9"/>
      <c r="F9" s="213"/>
      <c r="G9" s="10" t="s">
        <v>18</v>
      </c>
      <c r="H9" s="10" t="s">
        <v>19</v>
      </c>
      <c r="I9" s="10" t="s">
        <v>20</v>
      </c>
      <c r="J9" s="10" t="s">
        <v>21</v>
      </c>
      <c r="K9" s="10" t="s">
        <v>22</v>
      </c>
      <c r="L9" s="10" t="s">
        <v>23</v>
      </c>
      <c r="M9" s="10" t="s">
        <v>24</v>
      </c>
      <c r="N9" s="10" t="s">
        <v>25</v>
      </c>
      <c r="O9" s="10" t="s">
        <v>26</v>
      </c>
      <c r="P9" s="10" t="s">
        <v>27</v>
      </c>
      <c r="Q9" s="10" t="s">
        <v>28</v>
      </c>
      <c r="R9" s="10" t="s">
        <v>29</v>
      </c>
    </row>
    <row r="10" spans="1:18" ht="93.75" x14ac:dyDescent="0.3">
      <c r="A10" s="182">
        <v>1</v>
      </c>
      <c r="B10" s="2" t="s">
        <v>155</v>
      </c>
      <c r="C10" s="2" t="s">
        <v>268</v>
      </c>
      <c r="D10" s="11">
        <v>64000</v>
      </c>
      <c r="E10" s="2" t="s">
        <v>269</v>
      </c>
      <c r="F10" s="192" t="s">
        <v>52</v>
      </c>
      <c r="G10" s="2"/>
      <c r="H10" s="2"/>
      <c r="I10" s="2"/>
      <c r="J10" s="2"/>
      <c r="K10" s="2"/>
      <c r="L10" s="2"/>
      <c r="M10" s="2"/>
      <c r="N10" s="2"/>
      <c r="O10" s="2"/>
      <c r="P10" s="2"/>
      <c r="Q10" s="2"/>
      <c r="R10" s="2"/>
    </row>
    <row r="11" spans="1:18" s="55" customFormat="1" x14ac:dyDescent="0.3">
      <c r="A11" s="157"/>
      <c r="B11" s="85" t="s">
        <v>270</v>
      </c>
      <c r="C11" s="85"/>
      <c r="D11" s="112">
        <v>64000</v>
      </c>
      <c r="E11" s="85"/>
      <c r="F11" s="85" t="s">
        <v>262</v>
      </c>
      <c r="G11" s="85"/>
      <c r="H11" s="85"/>
      <c r="I11" s="85"/>
      <c r="J11" s="85"/>
      <c r="K11" s="85"/>
      <c r="L11" s="85"/>
      <c r="M11" s="85"/>
      <c r="N11" s="85"/>
      <c r="O11" s="85"/>
      <c r="P11" s="85"/>
      <c r="Q11" s="85"/>
      <c r="R11" s="87"/>
    </row>
  </sheetData>
  <mergeCells count="13">
    <mergeCell ref="A7:A9"/>
    <mergeCell ref="B7:B9"/>
    <mergeCell ref="C7:C9"/>
    <mergeCell ref="F7:F9"/>
    <mergeCell ref="G7:R7"/>
    <mergeCell ref="G8:I8"/>
    <mergeCell ref="J8:R8"/>
    <mergeCell ref="A6:N6"/>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24" orientation="landscape" useFirstPageNumber="1" r:id="rId1"/>
  <headerFooter>
    <oddFooter>&amp;C&amp;"TH SarabunIT๙,ธรรมดา"&amp;14&amp;P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zoomScale="70" zoomScaleNormal="70" workbookViewId="0">
      <selection activeCell="F11" sqref="F11"/>
    </sheetView>
  </sheetViews>
  <sheetFormatPr defaultRowHeight="18.75" x14ac:dyDescent="0.3"/>
  <cols>
    <col min="1" max="1" width="5.125" style="12" customWidth="1"/>
    <col min="2" max="2" width="22.5" style="47" customWidth="1"/>
    <col min="3" max="3" width="16.25" style="4" customWidth="1"/>
    <col min="4" max="4" width="11.875" style="13" customWidth="1"/>
    <col min="5" max="5" width="12.125" style="4" customWidth="1"/>
    <col min="6" max="6" width="11.375" style="12"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x14ac:dyDescent="0.3">
      <c r="A1" s="223" t="s">
        <v>30</v>
      </c>
      <c r="B1" s="223"/>
      <c r="C1" s="223"/>
      <c r="D1" s="223"/>
      <c r="E1" s="223"/>
      <c r="F1" s="223"/>
      <c r="G1" s="223"/>
      <c r="H1" s="223"/>
      <c r="I1" s="223"/>
      <c r="J1" s="223"/>
      <c r="K1" s="223"/>
      <c r="L1" s="223"/>
      <c r="M1" s="223"/>
      <c r="N1" s="224"/>
      <c r="O1" s="222" t="s">
        <v>65</v>
      </c>
      <c r="P1" s="222"/>
      <c r="Q1" s="222"/>
      <c r="R1" s="222"/>
    </row>
    <row r="2" spans="1:18" x14ac:dyDescent="0.3">
      <c r="A2" s="223" t="s">
        <v>130</v>
      </c>
      <c r="B2" s="223"/>
      <c r="C2" s="223"/>
      <c r="D2" s="223"/>
      <c r="E2" s="223"/>
      <c r="F2" s="223"/>
      <c r="G2" s="223"/>
      <c r="H2" s="223"/>
      <c r="I2" s="223"/>
      <c r="J2" s="223"/>
      <c r="K2" s="223"/>
      <c r="L2" s="223"/>
      <c r="M2" s="223"/>
      <c r="N2" s="223"/>
      <c r="O2" s="223"/>
      <c r="P2" s="223"/>
      <c r="Q2" s="223"/>
      <c r="R2" s="223"/>
    </row>
    <row r="3" spans="1:18" x14ac:dyDescent="0.3">
      <c r="A3" s="223" t="s">
        <v>56</v>
      </c>
      <c r="B3" s="223"/>
      <c r="C3" s="223"/>
      <c r="D3" s="223"/>
      <c r="E3" s="223"/>
      <c r="F3" s="223"/>
      <c r="G3" s="223"/>
      <c r="H3" s="223"/>
      <c r="I3" s="223"/>
      <c r="J3" s="223"/>
      <c r="K3" s="223"/>
      <c r="L3" s="223"/>
      <c r="M3" s="223"/>
      <c r="N3" s="223"/>
      <c r="O3" s="223"/>
      <c r="P3" s="223"/>
      <c r="Q3" s="223"/>
      <c r="R3" s="223"/>
    </row>
    <row r="5" spans="1:18" x14ac:dyDescent="0.3">
      <c r="A5" s="211" t="s">
        <v>31</v>
      </c>
      <c r="B5" s="211"/>
      <c r="C5" s="211"/>
      <c r="D5" s="211"/>
      <c r="E5" s="211"/>
      <c r="F5" s="211"/>
      <c r="G5" s="211"/>
      <c r="H5" s="211"/>
      <c r="I5" s="211"/>
      <c r="J5" s="211"/>
      <c r="K5" s="211"/>
      <c r="L5" s="211"/>
      <c r="M5" s="211"/>
      <c r="N5" s="211"/>
    </row>
    <row r="6" spans="1:18" ht="19.5" thickBot="1" x14ac:dyDescent="0.35">
      <c r="A6" s="211" t="s">
        <v>201</v>
      </c>
      <c r="B6" s="211"/>
      <c r="C6" s="211"/>
      <c r="D6" s="211"/>
      <c r="E6" s="211"/>
      <c r="F6" s="211"/>
      <c r="G6" s="211"/>
      <c r="H6" s="211"/>
      <c r="I6" s="211"/>
      <c r="J6" s="211"/>
      <c r="K6" s="211"/>
      <c r="L6" s="211"/>
      <c r="M6" s="211"/>
      <c r="N6" s="211"/>
    </row>
    <row r="7" spans="1:18" ht="19.5" customHeight="1" thickBot="1" x14ac:dyDescent="0.35">
      <c r="A7" s="225" t="s">
        <v>37</v>
      </c>
      <c r="B7" s="228" t="s">
        <v>13</v>
      </c>
      <c r="C7" s="230" t="s">
        <v>14</v>
      </c>
      <c r="D7" s="152" t="s">
        <v>4</v>
      </c>
      <c r="E7" s="153" t="s">
        <v>16</v>
      </c>
      <c r="F7" s="230" t="s">
        <v>6</v>
      </c>
      <c r="G7" s="216" t="s">
        <v>396</v>
      </c>
      <c r="H7" s="217"/>
      <c r="I7" s="217"/>
      <c r="J7" s="217"/>
      <c r="K7" s="217"/>
      <c r="L7" s="217"/>
      <c r="M7" s="217"/>
      <c r="N7" s="217"/>
      <c r="O7" s="217"/>
      <c r="P7" s="217"/>
      <c r="Q7" s="217"/>
      <c r="R7" s="218"/>
    </row>
    <row r="8" spans="1:18" ht="19.5" customHeight="1" thickBot="1" x14ac:dyDescent="0.35">
      <c r="A8" s="226"/>
      <c r="B8" s="215"/>
      <c r="C8" s="213"/>
      <c r="D8" s="7" t="s">
        <v>15</v>
      </c>
      <c r="E8" s="8" t="s">
        <v>17</v>
      </c>
      <c r="F8" s="213"/>
      <c r="G8" s="219" t="s">
        <v>397</v>
      </c>
      <c r="H8" s="220"/>
      <c r="I8" s="221"/>
      <c r="J8" s="216" t="s">
        <v>398</v>
      </c>
      <c r="K8" s="217"/>
      <c r="L8" s="217"/>
      <c r="M8" s="217"/>
      <c r="N8" s="217"/>
      <c r="O8" s="217"/>
      <c r="P8" s="217"/>
      <c r="Q8" s="217"/>
      <c r="R8" s="218"/>
    </row>
    <row r="9" spans="1:18" ht="24.75" customHeight="1" x14ac:dyDescent="0.3">
      <c r="A9" s="227"/>
      <c r="B9" s="229"/>
      <c r="C9" s="231"/>
      <c r="D9" s="43"/>
      <c r="E9" s="154"/>
      <c r="F9" s="231"/>
      <c r="G9" s="155" t="s">
        <v>18</v>
      </c>
      <c r="H9" s="155" t="s">
        <v>19</v>
      </c>
      <c r="I9" s="155" t="s">
        <v>20</v>
      </c>
      <c r="J9" s="155" t="s">
        <v>21</v>
      </c>
      <c r="K9" s="155" t="s">
        <v>22</v>
      </c>
      <c r="L9" s="155" t="s">
        <v>23</v>
      </c>
      <c r="M9" s="155" t="s">
        <v>24</v>
      </c>
      <c r="N9" s="155" t="s">
        <v>25</v>
      </c>
      <c r="O9" s="155" t="s">
        <v>26</v>
      </c>
      <c r="P9" s="155" t="s">
        <v>27</v>
      </c>
      <c r="Q9" s="155" t="s">
        <v>28</v>
      </c>
      <c r="R9" s="156" t="s">
        <v>29</v>
      </c>
    </row>
    <row r="10" spans="1:18" ht="75" x14ac:dyDescent="0.3">
      <c r="A10" s="182">
        <v>1</v>
      </c>
      <c r="B10" s="2" t="s">
        <v>202</v>
      </c>
      <c r="C10" s="2" t="s">
        <v>203</v>
      </c>
      <c r="D10" s="11">
        <v>6135000</v>
      </c>
      <c r="E10" s="182" t="s">
        <v>525</v>
      </c>
      <c r="F10" s="192" t="s">
        <v>51</v>
      </c>
      <c r="G10" s="46"/>
      <c r="H10" s="46"/>
      <c r="I10" s="46"/>
      <c r="J10" s="46"/>
      <c r="K10" s="46"/>
      <c r="L10" s="46"/>
      <c r="M10" s="46"/>
      <c r="N10" s="46"/>
      <c r="O10" s="46"/>
      <c r="P10" s="46"/>
      <c r="Q10" s="46"/>
      <c r="R10" s="46"/>
    </row>
    <row r="11" spans="1:18" ht="168.75" x14ac:dyDescent="0.3">
      <c r="A11" s="182">
        <v>2</v>
      </c>
      <c r="B11" s="2" t="s">
        <v>271</v>
      </c>
      <c r="C11" s="2" t="s">
        <v>272</v>
      </c>
      <c r="D11" s="11">
        <v>392000</v>
      </c>
      <c r="E11" s="182" t="s">
        <v>54</v>
      </c>
      <c r="F11" s="192" t="s">
        <v>54</v>
      </c>
      <c r="G11" s="46"/>
      <c r="H11" s="46"/>
      <c r="I11" s="46"/>
      <c r="J11" s="46"/>
      <c r="K11" s="46"/>
      <c r="L11" s="46"/>
      <c r="M11" s="46"/>
      <c r="N11" s="46"/>
      <c r="O11" s="46"/>
      <c r="P11" s="46"/>
      <c r="Q11" s="46"/>
      <c r="R11" s="46"/>
    </row>
    <row r="12" spans="1:18" x14ac:dyDescent="0.3">
      <c r="A12" s="209" t="s">
        <v>520</v>
      </c>
      <c r="B12" s="210"/>
      <c r="C12" s="210"/>
      <c r="D12" s="112">
        <f>SUM(D10:D11)</f>
        <v>6527000</v>
      </c>
      <c r="E12" s="85"/>
      <c r="F12" s="108" t="s">
        <v>262</v>
      </c>
      <c r="G12" s="85"/>
      <c r="H12" s="85"/>
      <c r="I12" s="85"/>
      <c r="J12" s="85"/>
      <c r="K12" s="85"/>
      <c r="L12" s="85"/>
      <c r="M12" s="85"/>
      <c r="N12" s="85"/>
      <c r="O12" s="85"/>
      <c r="P12" s="85"/>
      <c r="Q12" s="85"/>
      <c r="R12" s="87"/>
    </row>
  </sheetData>
  <mergeCells count="14">
    <mergeCell ref="A6:N6"/>
    <mergeCell ref="A12:C12"/>
    <mergeCell ref="A7:A9"/>
    <mergeCell ref="B7:B9"/>
    <mergeCell ref="C7:C9"/>
    <mergeCell ref="F7:F9"/>
    <mergeCell ref="G7:R7"/>
    <mergeCell ref="G8:I8"/>
    <mergeCell ref="J8:R8"/>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25" orientation="landscape" useFirstPageNumber="1" r:id="rId1"/>
  <headerFooter>
    <oddFooter>&amp;C&amp;"TH SarabunIT๙,ธรรมดา"&amp;14&amp;P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10" zoomScale="70" zoomScaleNormal="70" workbookViewId="0">
      <selection activeCell="B11" sqref="B11"/>
    </sheetView>
  </sheetViews>
  <sheetFormatPr defaultRowHeight="18.75" x14ac:dyDescent="0.3"/>
  <cols>
    <col min="1" max="1" width="4.75" style="4" customWidth="1"/>
    <col min="2" max="2" width="21.625" style="4"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ht="20.25" customHeight="1"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56</v>
      </c>
      <c r="B3" s="223"/>
      <c r="C3" s="223"/>
      <c r="D3" s="223"/>
      <c r="E3" s="223"/>
      <c r="F3" s="223"/>
      <c r="G3" s="223"/>
      <c r="H3" s="223"/>
      <c r="I3" s="223"/>
      <c r="J3" s="223"/>
      <c r="K3" s="223"/>
      <c r="L3" s="223"/>
      <c r="M3" s="223"/>
      <c r="N3" s="223"/>
      <c r="O3" s="223"/>
      <c r="P3" s="223"/>
      <c r="Q3" s="223"/>
      <c r="R3" s="223"/>
    </row>
    <row r="5" spans="1:18" x14ac:dyDescent="0.3">
      <c r="A5" s="211" t="s">
        <v>32</v>
      </c>
      <c r="B5" s="211"/>
      <c r="C5" s="211"/>
      <c r="D5" s="211"/>
      <c r="E5" s="211"/>
      <c r="F5" s="211"/>
      <c r="G5" s="211"/>
      <c r="H5" s="211"/>
      <c r="I5" s="211"/>
      <c r="J5" s="211"/>
      <c r="K5" s="211"/>
      <c r="L5" s="211"/>
      <c r="M5" s="211"/>
      <c r="N5" s="211"/>
    </row>
    <row r="6" spans="1:18" ht="19.5" thickBot="1" x14ac:dyDescent="0.35">
      <c r="A6" s="211" t="s">
        <v>43</v>
      </c>
      <c r="B6" s="211"/>
      <c r="C6" s="211"/>
      <c r="D6" s="211"/>
      <c r="E6" s="211"/>
      <c r="F6" s="211"/>
      <c r="G6" s="211"/>
      <c r="H6" s="211"/>
      <c r="I6" s="211"/>
      <c r="J6" s="211"/>
      <c r="K6" s="211"/>
      <c r="L6" s="211"/>
      <c r="M6" s="211"/>
      <c r="N6" s="211"/>
    </row>
    <row r="7" spans="1:18" ht="30.75" customHeight="1" thickBot="1" x14ac:dyDescent="0.35">
      <c r="A7" s="205" t="s">
        <v>37</v>
      </c>
      <c r="B7" s="205" t="s">
        <v>13</v>
      </c>
      <c r="C7" s="205" t="s">
        <v>14</v>
      </c>
      <c r="D7" s="14" t="s">
        <v>4</v>
      </c>
      <c r="E7" s="15" t="s">
        <v>16</v>
      </c>
      <c r="F7" s="205" t="s">
        <v>6</v>
      </c>
      <c r="G7" s="216" t="s">
        <v>396</v>
      </c>
      <c r="H7" s="217"/>
      <c r="I7" s="217"/>
      <c r="J7" s="217"/>
      <c r="K7" s="217"/>
      <c r="L7" s="217"/>
      <c r="M7" s="217"/>
      <c r="N7" s="217"/>
      <c r="O7" s="217"/>
      <c r="P7" s="217"/>
      <c r="Q7" s="217"/>
      <c r="R7" s="218"/>
    </row>
    <row r="8" spans="1:18" ht="18.75" customHeight="1" thickBot="1" x14ac:dyDescent="0.35">
      <c r="A8" s="205"/>
      <c r="B8" s="205"/>
      <c r="C8" s="205"/>
      <c r="D8" s="14" t="s">
        <v>15</v>
      </c>
      <c r="E8" s="15" t="s">
        <v>17</v>
      </c>
      <c r="F8" s="205"/>
      <c r="G8" s="219" t="s">
        <v>397</v>
      </c>
      <c r="H8" s="220"/>
      <c r="I8" s="221"/>
      <c r="J8" s="216" t="s">
        <v>398</v>
      </c>
      <c r="K8" s="217"/>
      <c r="L8" s="217"/>
      <c r="M8" s="217"/>
      <c r="N8" s="217"/>
      <c r="O8" s="217"/>
      <c r="P8" s="217"/>
      <c r="Q8" s="217"/>
      <c r="R8" s="218"/>
    </row>
    <row r="9" spans="1:18" ht="25.5" x14ac:dyDescent="0.3">
      <c r="A9" s="205"/>
      <c r="B9" s="205"/>
      <c r="C9" s="205"/>
      <c r="D9" s="14"/>
      <c r="E9" s="16"/>
      <c r="F9" s="205"/>
      <c r="G9" s="17" t="s">
        <v>18</v>
      </c>
      <c r="H9" s="17" t="s">
        <v>19</v>
      </c>
      <c r="I9" s="17" t="s">
        <v>20</v>
      </c>
      <c r="J9" s="17" t="s">
        <v>21</v>
      </c>
      <c r="K9" s="17" t="s">
        <v>22</v>
      </c>
      <c r="L9" s="17" t="s">
        <v>23</v>
      </c>
      <c r="M9" s="17" t="s">
        <v>24</v>
      </c>
      <c r="N9" s="17" t="s">
        <v>25</v>
      </c>
      <c r="O9" s="17" t="s">
        <v>26</v>
      </c>
      <c r="P9" s="17" t="s">
        <v>27</v>
      </c>
      <c r="Q9" s="17" t="s">
        <v>28</v>
      </c>
      <c r="R9" s="17" t="s">
        <v>29</v>
      </c>
    </row>
    <row r="10" spans="1:18" s="3" customFormat="1" ht="50.25" customHeight="1" x14ac:dyDescent="0.2">
      <c r="A10" s="182">
        <v>1</v>
      </c>
      <c r="B10" s="2" t="s">
        <v>99</v>
      </c>
      <c r="C10" s="2" t="s">
        <v>264</v>
      </c>
      <c r="D10" s="11">
        <v>300000</v>
      </c>
      <c r="E10" s="182" t="s">
        <v>265</v>
      </c>
      <c r="F10" s="182" t="s">
        <v>266</v>
      </c>
      <c r="G10" s="2"/>
      <c r="H10" s="2"/>
      <c r="I10" s="2"/>
      <c r="J10" s="2"/>
      <c r="K10" s="2"/>
      <c r="L10" s="2"/>
      <c r="M10" s="2"/>
      <c r="N10" s="2"/>
      <c r="O10" s="2"/>
      <c r="P10" s="2"/>
      <c r="Q10" s="2"/>
      <c r="R10" s="2"/>
    </row>
    <row r="11" spans="1:18" s="3" customFormat="1" ht="356.25" x14ac:dyDescent="0.3">
      <c r="A11" s="182">
        <v>2</v>
      </c>
      <c r="B11" s="2" t="s">
        <v>103</v>
      </c>
      <c r="C11" s="2" t="s">
        <v>275</v>
      </c>
      <c r="D11" s="11">
        <v>15000</v>
      </c>
      <c r="E11" s="182" t="s">
        <v>267</v>
      </c>
      <c r="F11" s="192" t="s">
        <v>519</v>
      </c>
      <c r="G11" s="46"/>
      <c r="H11" s="46"/>
      <c r="I11" s="46"/>
      <c r="J11" s="46"/>
      <c r="K11" s="46"/>
      <c r="L11" s="46"/>
      <c r="M11" s="46"/>
      <c r="N11" s="46"/>
      <c r="O11" s="46"/>
      <c r="P11" s="46"/>
      <c r="Q11" s="46"/>
      <c r="R11" s="46"/>
    </row>
    <row r="12" spans="1:18" s="55" customFormat="1" x14ac:dyDescent="0.3">
      <c r="A12" s="157"/>
      <c r="B12" s="232" t="s">
        <v>263</v>
      </c>
      <c r="C12" s="232"/>
      <c r="D12" s="115">
        <f>SUM(D10:D11)</f>
        <v>315000</v>
      </c>
      <c r="E12" s="85"/>
      <c r="F12" s="85" t="s">
        <v>262</v>
      </c>
      <c r="G12" s="85"/>
      <c r="H12" s="85"/>
      <c r="I12" s="85"/>
      <c r="J12" s="85"/>
      <c r="K12" s="85"/>
      <c r="L12" s="85"/>
      <c r="M12" s="85"/>
      <c r="N12" s="85"/>
      <c r="O12" s="85"/>
      <c r="P12" s="85"/>
      <c r="Q12" s="85"/>
      <c r="R12" s="87"/>
    </row>
  </sheetData>
  <mergeCells count="14">
    <mergeCell ref="G7:R7"/>
    <mergeCell ref="G8:I8"/>
    <mergeCell ref="J8:R8"/>
    <mergeCell ref="B12:C12"/>
    <mergeCell ref="A7:A9"/>
    <mergeCell ref="B7:B9"/>
    <mergeCell ref="C7:C9"/>
    <mergeCell ref="F7:F9"/>
    <mergeCell ref="A6:N6"/>
    <mergeCell ref="A1:N1"/>
    <mergeCell ref="O1:R1"/>
    <mergeCell ref="A5:N5"/>
    <mergeCell ref="A2:R2"/>
    <mergeCell ref="A3:R3"/>
  </mergeCells>
  <pageMargins left="0.70866141732283472" right="0.70866141732283472" top="0.74803149606299213" bottom="0.74803149606299213" header="0.31496062992125984" footer="0.31496062992125984"/>
  <pageSetup paperSize="9" firstPageNumber="26" orientation="landscape" useFirstPageNumber="1" r:id="rId1"/>
  <headerFooter>
    <oddFooter>&amp;C&amp;"TH SarabunIT๙,ธรรมดา"&amp;14&amp;P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workbookViewId="0">
      <selection activeCell="B10" sqref="B10"/>
    </sheetView>
  </sheetViews>
  <sheetFormatPr defaultRowHeight="18.75" x14ac:dyDescent="0.3"/>
  <cols>
    <col min="1" max="1" width="4.75" style="4" customWidth="1"/>
    <col min="2" max="2" width="21.625" style="4"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ht="20.25" customHeight="1"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56</v>
      </c>
      <c r="B3" s="223"/>
      <c r="C3" s="223"/>
      <c r="D3" s="223"/>
      <c r="E3" s="223"/>
      <c r="F3" s="223"/>
      <c r="G3" s="223"/>
      <c r="H3" s="223"/>
      <c r="I3" s="223"/>
      <c r="J3" s="223"/>
      <c r="K3" s="223"/>
      <c r="L3" s="223"/>
      <c r="M3" s="223"/>
      <c r="N3" s="223"/>
      <c r="O3" s="223"/>
      <c r="P3" s="223"/>
      <c r="Q3" s="223"/>
      <c r="R3" s="223"/>
    </row>
    <row r="5" spans="1:18" x14ac:dyDescent="0.3">
      <c r="A5" s="211" t="s">
        <v>32</v>
      </c>
      <c r="B5" s="211"/>
      <c r="C5" s="211"/>
      <c r="D5" s="211"/>
      <c r="E5" s="211"/>
      <c r="F5" s="211"/>
      <c r="G5" s="211"/>
      <c r="H5" s="211"/>
      <c r="I5" s="211"/>
      <c r="J5" s="211"/>
      <c r="K5" s="211"/>
      <c r="L5" s="211"/>
      <c r="M5" s="211"/>
      <c r="N5" s="211"/>
    </row>
    <row r="6" spans="1:18" ht="19.5" thickBot="1" x14ac:dyDescent="0.35">
      <c r="A6" s="211" t="s">
        <v>138</v>
      </c>
      <c r="B6" s="211"/>
      <c r="C6" s="211"/>
      <c r="D6" s="211"/>
      <c r="E6" s="211"/>
      <c r="F6" s="211"/>
      <c r="G6" s="211"/>
      <c r="H6" s="211"/>
      <c r="I6" s="211"/>
      <c r="J6" s="211"/>
      <c r="K6" s="211"/>
      <c r="L6" s="211"/>
      <c r="M6" s="211"/>
      <c r="N6" s="211"/>
    </row>
    <row r="7" spans="1:18" ht="30.75" customHeight="1" thickBot="1" x14ac:dyDescent="0.35">
      <c r="A7" s="205" t="s">
        <v>37</v>
      </c>
      <c r="B7" s="205" t="s">
        <v>13</v>
      </c>
      <c r="C7" s="205" t="s">
        <v>14</v>
      </c>
      <c r="D7" s="14" t="s">
        <v>4</v>
      </c>
      <c r="E7" s="48" t="s">
        <v>16</v>
      </c>
      <c r="F7" s="205" t="s">
        <v>6</v>
      </c>
      <c r="G7" s="216" t="s">
        <v>396</v>
      </c>
      <c r="H7" s="217"/>
      <c r="I7" s="217"/>
      <c r="J7" s="217"/>
      <c r="K7" s="217"/>
      <c r="L7" s="217"/>
      <c r="M7" s="217"/>
      <c r="N7" s="217"/>
      <c r="O7" s="217"/>
      <c r="P7" s="217"/>
      <c r="Q7" s="217"/>
      <c r="R7" s="218"/>
    </row>
    <row r="8" spans="1:18" ht="18.75" customHeight="1" thickBot="1" x14ac:dyDescent="0.35">
      <c r="A8" s="205"/>
      <c r="B8" s="205"/>
      <c r="C8" s="205"/>
      <c r="D8" s="14" t="s">
        <v>15</v>
      </c>
      <c r="E8" s="48" t="s">
        <v>17</v>
      </c>
      <c r="F8" s="205"/>
      <c r="G8" s="219" t="s">
        <v>397</v>
      </c>
      <c r="H8" s="220"/>
      <c r="I8" s="221"/>
      <c r="J8" s="216" t="s">
        <v>398</v>
      </c>
      <c r="K8" s="217"/>
      <c r="L8" s="217"/>
      <c r="M8" s="217"/>
      <c r="N8" s="217"/>
      <c r="O8" s="217"/>
      <c r="P8" s="217"/>
      <c r="Q8" s="217"/>
      <c r="R8" s="218"/>
    </row>
    <row r="9" spans="1:18" ht="25.5" x14ac:dyDescent="0.3">
      <c r="A9" s="205"/>
      <c r="B9" s="205"/>
      <c r="C9" s="205"/>
      <c r="D9" s="14"/>
      <c r="E9" s="49"/>
      <c r="F9" s="205"/>
      <c r="G9" s="17" t="s">
        <v>18</v>
      </c>
      <c r="H9" s="17" t="s">
        <v>19</v>
      </c>
      <c r="I9" s="17" t="s">
        <v>20</v>
      </c>
      <c r="J9" s="17" t="s">
        <v>21</v>
      </c>
      <c r="K9" s="17" t="s">
        <v>22</v>
      </c>
      <c r="L9" s="17" t="s">
        <v>23</v>
      </c>
      <c r="M9" s="17" t="s">
        <v>24</v>
      </c>
      <c r="N9" s="17" t="s">
        <v>25</v>
      </c>
      <c r="O9" s="17" t="s">
        <v>26</v>
      </c>
      <c r="P9" s="17" t="s">
        <v>27</v>
      </c>
      <c r="Q9" s="17" t="s">
        <v>28</v>
      </c>
      <c r="R9" s="17" t="s">
        <v>29</v>
      </c>
    </row>
    <row r="10" spans="1:18" s="3" customFormat="1" ht="150" x14ac:dyDescent="0.2">
      <c r="A10" s="182">
        <v>1</v>
      </c>
      <c r="B10" s="2" t="s">
        <v>139</v>
      </c>
      <c r="C10" s="2" t="s">
        <v>276</v>
      </c>
      <c r="D10" s="11">
        <v>30000</v>
      </c>
      <c r="E10" s="2" t="s">
        <v>351</v>
      </c>
      <c r="F10" s="182" t="s">
        <v>518</v>
      </c>
      <c r="G10" s="2"/>
      <c r="H10" s="2"/>
      <c r="I10" s="2"/>
      <c r="J10" s="2"/>
      <c r="K10" s="2"/>
      <c r="L10" s="2"/>
      <c r="M10" s="2"/>
      <c r="N10" s="2"/>
      <c r="O10" s="2"/>
      <c r="P10" s="2"/>
      <c r="Q10" s="2"/>
      <c r="R10" s="2"/>
    </row>
    <row r="11" spans="1:18" s="55" customFormat="1" x14ac:dyDescent="0.3">
      <c r="A11" s="233" t="s">
        <v>517</v>
      </c>
      <c r="B11" s="232"/>
      <c r="C11" s="232"/>
      <c r="D11" s="115">
        <f>SUM(D10)</f>
        <v>30000</v>
      </c>
      <c r="E11" s="85"/>
      <c r="F11" s="85" t="s">
        <v>262</v>
      </c>
      <c r="G11" s="85"/>
      <c r="H11" s="85"/>
      <c r="I11" s="85"/>
      <c r="J11" s="85"/>
      <c r="K11" s="85"/>
      <c r="L11" s="85"/>
      <c r="M11" s="85"/>
      <c r="N11" s="85"/>
      <c r="O11" s="85"/>
      <c r="P11" s="85"/>
      <c r="Q11" s="85"/>
      <c r="R11" s="87"/>
    </row>
  </sheetData>
  <mergeCells count="14">
    <mergeCell ref="G7:R7"/>
    <mergeCell ref="G8:I8"/>
    <mergeCell ref="J8:R8"/>
    <mergeCell ref="A11:C11"/>
    <mergeCell ref="A7:A9"/>
    <mergeCell ref="B7:B9"/>
    <mergeCell ref="C7:C9"/>
    <mergeCell ref="F7:F9"/>
    <mergeCell ref="A6:N6"/>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28" orientation="landscape" useFirstPageNumber="1" r:id="rId1"/>
  <headerFooter>
    <oddFooter>&amp;C&amp;"TH SarabunIT๙,ธรรมดา"&amp;14&amp;P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election activeCell="B18" sqref="B18"/>
    </sheetView>
  </sheetViews>
  <sheetFormatPr defaultRowHeight="18.75" x14ac:dyDescent="0.3"/>
  <cols>
    <col min="1" max="1" width="5.25" style="4" customWidth="1"/>
    <col min="2" max="2" width="21.625" style="4" customWidth="1"/>
    <col min="3" max="3" width="16.25" style="4" customWidth="1"/>
    <col min="4" max="4" width="13.12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ht="20.25" customHeight="1"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23" t="s">
        <v>56</v>
      </c>
      <c r="B3" s="223"/>
      <c r="C3" s="223"/>
      <c r="D3" s="223"/>
      <c r="E3" s="223"/>
      <c r="F3" s="223"/>
      <c r="G3" s="223"/>
      <c r="H3" s="223"/>
      <c r="I3" s="223"/>
      <c r="J3" s="223"/>
      <c r="K3" s="223"/>
      <c r="L3" s="223"/>
      <c r="M3" s="223"/>
      <c r="N3" s="223"/>
      <c r="O3" s="223"/>
      <c r="P3" s="223"/>
      <c r="Q3" s="223"/>
      <c r="R3" s="223"/>
    </row>
    <row r="5" spans="1:18" x14ac:dyDescent="0.3">
      <c r="A5" s="211" t="s">
        <v>32</v>
      </c>
      <c r="B5" s="211"/>
      <c r="C5" s="211"/>
      <c r="D5" s="211"/>
      <c r="E5" s="211"/>
      <c r="F5" s="211"/>
      <c r="G5" s="211"/>
      <c r="H5" s="211"/>
      <c r="I5" s="211"/>
      <c r="J5" s="211"/>
      <c r="K5" s="211"/>
      <c r="L5" s="211"/>
      <c r="M5" s="211"/>
      <c r="N5" s="211"/>
    </row>
    <row r="6" spans="1:18" ht="19.5" thickBot="1" x14ac:dyDescent="0.35">
      <c r="A6" s="211" t="s">
        <v>132</v>
      </c>
      <c r="B6" s="211"/>
      <c r="C6" s="211"/>
      <c r="D6" s="211"/>
      <c r="E6" s="211"/>
      <c r="F6" s="211"/>
      <c r="G6" s="211"/>
      <c r="H6" s="211"/>
      <c r="I6" s="211"/>
      <c r="J6" s="211"/>
      <c r="K6" s="211"/>
      <c r="L6" s="211"/>
      <c r="M6" s="211"/>
      <c r="N6" s="211"/>
    </row>
    <row r="7" spans="1:18" ht="18.75" customHeight="1" thickBot="1" x14ac:dyDescent="0.35">
      <c r="A7" s="205" t="s">
        <v>37</v>
      </c>
      <c r="B7" s="205" t="s">
        <v>13</v>
      </c>
      <c r="C7" s="205" t="s">
        <v>14</v>
      </c>
      <c r="D7" s="14" t="s">
        <v>4</v>
      </c>
      <c r="E7" s="15" t="s">
        <v>16</v>
      </c>
      <c r="F7" s="205" t="s">
        <v>6</v>
      </c>
      <c r="G7" s="216" t="s">
        <v>396</v>
      </c>
      <c r="H7" s="217"/>
      <c r="I7" s="217"/>
      <c r="J7" s="217"/>
      <c r="K7" s="217"/>
      <c r="L7" s="217"/>
      <c r="M7" s="217"/>
      <c r="N7" s="217"/>
      <c r="O7" s="217"/>
      <c r="P7" s="217"/>
      <c r="Q7" s="217"/>
      <c r="R7" s="218"/>
    </row>
    <row r="8" spans="1:18" ht="18.75" customHeight="1" thickBot="1" x14ac:dyDescent="0.35">
      <c r="A8" s="205"/>
      <c r="B8" s="205"/>
      <c r="C8" s="205"/>
      <c r="D8" s="14" t="s">
        <v>15</v>
      </c>
      <c r="E8" s="15" t="s">
        <v>17</v>
      </c>
      <c r="F8" s="205"/>
      <c r="G8" s="219" t="s">
        <v>397</v>
      </c>
      <c r="H8" s="220"/>
      <c r="I8" s="221"/>
      <c r="J8" s="216" t="s">
        <v>398</v>
      </c>
      <c r="K8" s="217"/>
      <c r="L8" s="217"/>
      <c r="M8" s="217"/>
      <c r="N8" s="217"/>
      <c r="O8" s="217"/>
      <c r="P8" s="217"/>
      <c r="Q8" s="217"/>
      <c r="R8" s="218"/>
    </row>
    <row r="9" spans="1:18" ht="30.75" customHeight="1" x14ac:dyDescent="0.3">
      <c r="A9" s="205"/>
      <c r="B9" s="205"/>
      <c r="C9" s="205"/>
      <c r="D9" s="14"/>
      <c r="E9" s="16"/>
      <c r="F9" s="205"/>
      <c r="G9" s="17" t="s">
        <v>18</v>
      </c>
      <c r="H9" s="17" t="s">
        <v>19</v>
      </c>
      <c r="I9" s="17" t="s">
        <v>20</v>
      </c>
      <c r="J9" s="17" t="s">
        <v>21</v>
      </c>
      <c r="K9" s="17" t="s">
        <v>22</v>
      </c>
      <c r="L9" s="17" t="s">
        <v>23</v>
      </c>
      <c r="M9" s="17" t="s">
        <v>24</v>
      </c>
      <c r="N9" s="17" t="s">
        <v>25</v>
      </c>
      <c r="O9" s="17" t="s">
        <v>26</v>
      </c>
      <c r="P9" s="17" t="s">
        <v>27</v>
      </c>
      <c r="Q9" s="17" t="s">
        <v>28</v>
      </c>
      <c r="R9" s="17" t="s">
        <v>29</v>
      </c>
    </row>
    <row r="10" spans="1:18" s="12" customFormat="1" ht="93.75" x14ac:dyDescent="0.2">
      <c r="A10" s="182">
        <v>1</v>
      </c>
      <c r="B10" s="178" t="s">
        <v>143</v>
      </c>
      <c r="C10" s="182" t="s">
        <v>283</v>
      </c>
      <c r="D10" s="19">
        <v>10000</v>
      </c>
      <c r="E10" s="182" t="s">
        <v>526</v>
      </c>
      <c r="F10" s="192" t="s">
        <v>280</v>
      </c>
      <c r="G10" s="182"/>
      <c r="H10" s="182"/>
      <c r="I10" s="182"/>
      <c r="J10" s="182"/>
      <c r="K10" s="182"/>
      <c r="L10" s="182"/>
      <c r="M10" s="182"/>
      <c r="N10" s="182"/>
      <c r="O10" s="182"/>
      <c r="P10" s="182"/>
      <c r="Q10" s="182"/>
      <c r="R10" s="182"/>
    </row>
    <row r="11" spans="1:18" s="12" customFormat="1" ht="150" x14ac:dyDescent="0.2">
      <c r="A11" s="182">
        <v>2</v>
      </c>
      <c r="B11" s="178" t="s">
        <v>144</v>
      </c>
      <c r="C11" s="182" t="s">
        <v>293</v>
      </c>
      <c r="D11" s="19">
        <v>984900</v>
      </c>
      <c r="E11" s="182" t="s">
        <v>284</v>
      </c>
      <c r="F11" s="192" t="s">
        <v>280</v>
      </c>
      <c r="G11" s="182"/>
      <c r="H11" s="182"/>
      <c r="I11" s="182"/>
      <c r="J11" s="182"/>
      <c r="K11" s="182"/>
      <c r="L11" s="182"/>
      <c r="M11" s="182"/>
      <c r="N11" s="182"/>
      <c r="O11" s="182"/>
      <c r="P11" s="182"/>
      <c r="Q11" s="182"/>
      <c r="R11" s="182"/>
    </row>
    <row r="12" spans="1:18" s="12" customFormat="1" ht="112.5" x14ac:dyDescent="0.2">
      <c r="A12" s="61">
        <v>3</v>
      </c>
      <c r="B12" s="178" t="s">
        <v>145</v>
      </c>
      <c r="C12" s="61" t="s">
        <v>294</v>
      </c>
      <c r="D12" s="19">
        <v>341700</v>
      </c>
      <c r="E12" s="61" t="s">
        <v>284</v>
      </c>
      <c r="F12" s="90" t="s">
        <v>280</v>
      </c>
      <c r="G12" s="90"/>
      <c r="H12" s="90"/>
      <c r="I12" s="90"/>
      <c r="J12" s="90"/>
      <c r="K12" s="90"/>
      <c r="L12" s="90"/>
      <c r="M12" s="90"/>
      <c r="N12" s="90"/>
      <c r="O12" s="90"/>
      <c r="P12" s="90"/>
      <c r="Q12" s="90"/>
      <c r="R12" s="90"/>
    </row>
    <row r="13" spans="1:18" s="12" customFormat="1" ht="262.5" x14ac:dyDescent="0.2">
      <c r="A13" s="61">
        <v>4</v>
      </c>
      <c r="B13" s="178" t="s">
        <v>146</v>
      </c>
      <c r="C13" s="61" t="s">
        <v>295</v>
      </c>
      <c r="D13" s="19">
        <v>113000</v>
      </c>
      <c r="E13" s="61" t="s">
        <v>284</v>
      </c>
      <c r="F13" s="90" t="s">
        <v>280</v>
      </c>
      <c r="G13" s="90"/>
      <c r="H13" s="90"/>
      <c r="I13" s="90"/>
      <c r="J13" s="90"/>
      <c r="K13" s="90"/>
      <c r="L13" s="90"/>
      <c r="M13" s="90"/>
      <c r="N13" s="90"/>
      <c r="O13" s="90"/>
      <c r="P13" s="90"/>
      <c r="Q13" s="90"/>
      <c r="R13" s="90"/>
    </row>
    <row r="14" spans="1:18" s="12" customFormat="1" ht="93.75" x14ac:dyDescent="0.2">
      <c r="A14" s="61">
        <v>5</v>
      </c>
      <c r="B14" s="93" t="s">
        <v>285</v>
      </c>
      <c r="C14" s="94" t="s">
        <v>286</v>
      </c>
      <c r="D14" s="98">
        <v>2684600</v>
      </c>
      <c r="E14" s="90" t="s">
        <v>287</v>
      </c>
      <c r="F14" s="90" t="s">
        <v>280</v>
      </c>
      <c r="G14" s="90"/>
      <c r="H14" s="90"/>
      <c r="I14" s="90"/>
      <c r="J14" s="90"/>
      <c r="K14" s="90"/>
      <c r="L14" s="90"/>
      <c r="M14" s="90"/>
      <c r="N14" s="90"/>
      <c r="O14" s="90"/>
      <c r="P14" s="90"/>
      <c r="Q14" s="90"/>
      <c r="R14" s="90"/>
    </row>
    <row r="15" spans="1:18" s="12" customFormat="1" ht="60" x14ac:dyDescent="0.2">
      <c r="A15" s="61">
        <v>6</v>
      </c>
      <c r="B15" s="93" t="s">
        <v>151</v>
      </c>
      <c r="C15" s="94" t="s">
        <v>288</v>
      </c>
      <c r="D15" s="98">
        <v>99000</v>
      </c>
      <c r="E15" s="90" t="s">
        <v>289</v>
      </c>
      <c r="F15" s="90" t="s">
        <v>280</v>
      </c>
      <c r="G15" s="90"/>
      <c r="H15" s="90"/>
      <c r="I15" s="90"/>
      <c r="J15" s="90"/>
      <c r="K15" s="90"/>
      <c r="L15" s="90"/>
      <c r="M15" s="90"/>
      <c r="N15" s="90"/>
      <c r="O15" s="90"/>
      <c r="P15" s="90"/>
      <c r="Q15" s="90"/>
      <c r="R15" s="90"/>
    </row>
    <row r="16" spans="1:18" s="12" customFormat="1" ht="90" x14ac:dyDescent="0.2">
      <c r="A16" s="61">
        <v>7</v>
      </c>
      <c r="B16" s="93" t="s">
        <v>290</v>
      </c>
      <c r="C16" s="99" t="s">
        <v>291</v>
      </c>
      <c r="D16" s="98">
        <v>4800000</v>
      </c>
      <c r="E16" s="90" t="s">
        <v>292</v>
      </c>
      <c r="F16" s="90" t="s">
        <v>280</v>
      </c>
      <c r="G16" s="90"/>
      <c r="H16" s="90"/>
      <c r="I16" s="90"/>
      <c r="J16" s="90"/>
      <c r="K16" s="90"/>
      <c r="L16" s="90"/>
      <c r="M16" s="90"/>
      <c r="N16" s="90"/>
      <c r="O16" s="90"/>
      <c r="P16" s="90"/>
      <c r="Q16" s="90"/>
      <c r="R16" s="90"/>
    </row>
    <row r="17" spans="1:18" s="12" customFormat="1" ht="56.25" x14ac:dyDescent="0.2">
      <c r="A17" s="61">
        <v>8</v>
      </c>
      <c r="B17" s="93" t="s">
        <v>278</v>
      </c>
      <c r="C17" s="94" t="s">
        <v>279</v>
      </c>
      <c r="D17" s="98" t="s">
        <v>529</v>
      </c>
      <c r="E17" s="88" t="s">
        <v>527</v>
      </c>
      <c r="F17" s="90" t="s">
        <v>280</v>
      </c>
      <c r="G17" s="96"/>
      <c r="H17" s="96"/>
      <c r="I17" s="96"/>
      <c r="J17" s="96"/>
      <c r="K17" s="96"/>
      <c r="L17" s="96"/>
      <c r="M17" s="96"/>
      <c r="N17" s="96"/>
      <c r="O17" s="96"/>
      <c r="P17" s="96"/>
      <c r="Q17" s="96"/>
      <c r="R17" s="96"/>
    </row>
    <row r="18" spans="1:18" s="12" customFormat="1" ht="75" x14ac:dyDescent="0.2">
      <c r="A18" s="61">
        <v>9</v>
      </c>
      <c r="B18" s="93" t="s">
        <v>281</v>
      </c>
      <c r="C18" s="94" t="s">
        <v>282</v>
      </c>
      <c r="D18" s="95" t="s">
        <v>530</v>
      </c>
      <c r="E18" s="88" t="s">
        <v>528</v>
      </c>
      <c r="F18" s="90" t="s">
        <v>280</v>
      </c>
      <c r="G18" s="97"/>
      <c r="H18" s="97"/>
      <c r="I18" s="97"/>
      <c r="J18" s="97"/>
      <c r="K18" s="97"/>
      <c r="L18" s="97"/>
      <c r="M18" s="97"/>
      <c r="N18" s="97"/>
      <c r="O18" s="97"/>
      <c r="P18" s="97"/>
      <c r="Q18" s="97"/>
      <c r="R18" s="97"/>
    </row>
    <row r="19" spans="1:18" s="60" customFormat="1" x14ac:dyDescent="0.2">
      <c r="A19" s="209" t="s">
        <v>296</v>
      </c>
      <c r="B19" s="210"/>
      <c r="C19" s="210"/>
      <c r="D19" s="83">
        <f>SUM(D10:D18)</f>
        <v>9033200</v>
      </c>
      <c r="E19" s="144"/>
      <c r="F19" s="144" t="s">
        <v>262</v>
      </c>
      <c r="G19" s="144"/>
      <c r="H19" s="144"/>
      <c r="I19" s="144"/>
      <c r="J19" s="144"/>
      <c r="K19" s="144"/>
      <c r="L19" s="144"/>
      <c r="M19" s="144"/>
      <c r="N19" s="144"/>
      <c r="O19" s="144"/>
      <c r="P19" s="144"/>
      <c r="Q19" s="144"/>
      <c r="R19" s="149"/>
    </row>
  </sheetData>
  <mergeCells count="14">
    <mergeCell ref="A19:C19"/>
    <mergeCell ref="A6:N6"/>
    <mergeCell ref="A7:A9"/>
    <mergeCell ref="B7:B9"/>
    <mergeCell ref="C7:C9"/>
    <mergeCell ref="F7:F9"/>
    <mergeCell ref="G7:R7"/>
    <mergeCell ref="G8:I8"/>
    <mergeCell ref="J8:R8"/>
    <mergeCell ref="A1:N1"/>
    <mergeCell ref="O1:R1"/>
    <mergeCell ref="A2:R2"/>
    <mergeCell ref="A3:R3"/>
    <mergeCell ref="A5:N5"/>
  </mergeCells>
  <pageMargins left="0.70866141732283472" right="0.70866141732283472" top="0.74803149606299213" bottom="0.74803149606299213" header="0.31496062992125984" footer="0.31496062992125984"/>
  <pageSetup paperSize="9" firstPageNumber="29" orientation="landscape" useFirstPageNumber="1" r:id="rId1"/>
  <headerFooter>
    <oddFooter>&amp;C&amp;"TH SarabunIT๙,ธรรมดา"&amp;14&amp;P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zoomScale="112" zoomScaleNormal="112" workbookViewId="0">
      <selection activeCell="B17" sqref="B17"/>
    </sheetView>
  </sheetViews>
  <sheetFormatPr defaultRowHeight="18.75" x14ac:dyDescent="0.3"/>
  <cols>
    <col min="1" max="1" width="6.25" style="4" customWidth="1"/>
    <col min="2" max="2" width="21.625" style="4" customWidth="1"/>
    <col min="3" max="3" width="16.25" style="4" customWidth="1"/>
    <col min="4" max="4" width="11.875" style="18" customWidth="1"/>
    <col min="5" max="5" width="12.125" style="4" customWidth="1"/>
    <col min="6" max="6" width="11.375" style="4" customWidth="1"/>
    <col min="7" max="7" width="3.5" style="4" customWidth="1"/>
    <col min="8" max="8" width="3.75" style="4" customWidth="1"/>
    <col min="9" max="10" width="3.625" style="4" customWidth="1"/>
    <col min="11" max="11" width="3.5" style="4" customWidth="1"/>
    <col min="12" max="12" width="3.75" style="4" customWidth="1"/>
    <col min="13" max="13" width="3.5" style="4" customWidth="1"/>
    <col min="14" max="18" width="3.625" style="4" customWidth="1"/>
    <col min="19" max="16384" width="9" style="4"/>
  </cols>
  <sheetData>
    <row r="1" spans="1:18" ht="20.25" customHeight="1" x14ac:dyDescent="0.3">
      <c r="A1" s="223" t="s">
        <v>30</v>
      </c>
      <c r="B1" s="223"/>
      <c r="C1" s="223"/>
      <c r="D1" s="223"/>
      <c r="E1" s="223"/>
      <c r="F1" s="223"/>
      <c r="G1" s="223"/>
      <c r="H1" s="223"/>
      <c r="I1" s="223"/>
      <c r="J1" s="223"/>
      <c r="K1" s="223"/>
      <c r="L1" s="223"/>
      <c r="M1" s="223"/>
      <c r="N1" s="224"/>
      <c r="O1" s="222" t="s">
        <v>65</v>
      </c>
      <c r="P1" s="222"/>
      <c r="Q1" s="222"/>
      <c r="R1" s="222"/>
    </row>
    <row r="2" spans="1:18" ht="20.25" customHeight="1" x14ac:dyDescent="0.3">
      <c r="A2" s="223" t="s">
        <v>130</v>
      </c>
      <c r="B2" s="223"/>
      <c r="C2" s="223"/>
      <c r="D2" s="223"/>
      <c r="E2" s="223"/>
      <c r="F2" s="223"/>
      <c r="G2" s="223"/>
      <c r="H2" s="223"/>
      <c r="I2" s="223"/>
      <c r="J2" s="223"/>
      <c r="K2" s="223"/>
      <c r="L2" s="223"/>
      <c r="M2" s="223"/>
      <c r="N2" s="223"/>
      <c r="O2" s="223"/>
      <c r="P2" s="223"/>
      <c r="Q2" s="223"/>
      <c r="R2" s="223"/>
    </row>
    <row r="3" spans="1:18" ht="20.25" customHeight="1" x14ac:dyDescent="0.3">
      <c r="A3" s="234" t="s">
        <v>56</v>
      </c>
      <c r="B3" s="234"/>
      <c r="C3" s="234"/>
      <c r="D3" s="234"/>
      <c r="E3" s="234"/>
      <c r="F3" s="234"/>
      <c r="G3" s="234"/>
      <c r="H3" s="234"/>
      <c r="I3" s="234"/>
      <c r="J3" s="234"/>
      <c r="K3" s="234"/>
      <c r="L3" s="234"/>
      <c r="M3" s="234"/>
      <c r="N3" s="234"/>
      <c r="O3" s="234"/>
      <c r="P3" s="234"/>
      <c r="Q3" s="234"/>
      <c r="R3" s="234"/>
    </row>
    <row r="4" spans="1:18" x14ac:dyDescent="0.3">
      <c r="A4" s="211" t="s">
        <v>32</v>
      </c>
      <c r="B4" s="211"/>
      <c r="C4" s="211"/>
      <c r="D4" s="211"/>
      <c r="E4" s="211"/>
      <c r="F4" s="211"/>
      <c r="G4" s="211"/>
      <c r="H4" s="211"/>
      <c r="I4" s="211"/>
      <c r="J4" s="211"/>
      <c r="K4" s="211"/>
      <c r="L4" s="211"/>
      <c r="M4" s="211"/>
      <c r="N4" s="211"/>
    </row>
    <row r="5" spans="1:18" ht="19.5" thickBot="1" x14ac:dyDescent="0.35">
      <c r="A5" s="211" t="s">
        <v>133</v>
      </c>
      <c r="B5" s="211"/>
      <c r="C5" s="211"/>
      <c r="D5" s="211"/>
      <c r="E5" s="211"/>
      <c r="F5" s="211"/>
      <c r="G5" s="211"/>
      <c r="H5" s="211"/>
      <c r="I5" s="211"/>
      <c r="J5" s="211"/>
      <c r="K5" s="211"/>
      <c r="L5" s="211"/>
      <c r="M5" s="211"/>
      <c r="N5" s="211"/>
    </row>
    <row r="6" spans="1:18" ht="18.75" customHeight="1" thickBot="1" x14ac:dyDescent="0.35">
      <c r="A6" s="205" t="s">
        <v>37</v>
      </c>
      <c r="B6" s="205" t="s">
        <v>13</v>
      </c>
      <c r="C6" s="205" t="s">
        <v>14</v>
      </c>
      <c r="D6" s="14" t="s">
        <v>4</v>
      </c>
      <c r="E6" s="15" t="s">
        <v>16</v>
      </c>
      <c r="F6" s="205" t="s">
        <v>6</v>
      </c>
      <c r="G6" s="216" t="s">
        <v>396</v>
      </c>
      <c r="H6" s="217"/>
      <c r="I6" s="217"/>
      <c r="J6" s="217"/>
      <c r="K6" s="217"/>
      <c r="L6" s="217"/>
      <c r="M6" s="217"/>
      <c r="N6" s="217"/>
      <c r="O6" s="217"/>
      <c r="P6" s="217"/>
      <c r="Q6" s="217"/>
      <c r="R6" s="218"/>
    </row>
    <row r="7" spans="1:18" ht="18.75" customHeight="1" thickBot="1" x14ac:dyDescent="0.35">
      <c r="A7" s="205"/>
      <c r="B7" s="205"/>
      <c r="C7" s="205"/>
      <c r="D7" s="14" t="s">
        <v>15</v>
      </c>
      <c r="E7" s="15" t="s">
        <v>17</v>
      </c>
      <c r="F7" s="205"/>
      <c r="G7" s="219" t="s">
        <v>397</v>
      </c>
      <c r="H7" s="220"/>
      <c r="I7" s="221"/>
      <c r="J7" s="216" t="s">
        <v>398</v>
      </c>
      <c r="K7" s="217"/>
      <c r="L7" s="217"/>
      <c r="M7" s="217"/>
      <c r="N7" s="217"/>
      <c r="O7" s="217"/>
      <c r="P7" s="217"/>
      <c r="Q7" s="217"/>
      <c r="R7" s="218"/>
    </row>
    <row r="8" spans="1:18" ht="28.5" customHeight="1" x14ac:dyDescent="0.3">
      <c r="A8" s="205"/>
      <c r="B8" s="205"/>
      <c r="C8" s="205"/>
      <c r="D8" s="14"/>
      <c r="E8" s="16"/>
      <c r="F8" s="205"/>
      <c r="G8" s="17" t="s">
        <v>18</v>
      </c>
      <c r="H8" s="17" t="s">
        <v>19</v>
      </c>
      <c r="I8" s="17" t="s">
        <v>20</v>
      </c>
      <c r="J8" s="17" t="s">
        <v>21</v>
      </c>
      <c r="K8" s="17" t="s">
        <v>22</v>
      </c>
      <c r="L8" s="17" t="s">
        <v>23</v>
      </c>
      <c r="M8" s="17" t="s">
        <v>24</v>
      </c>
      <c r="N8" s="17" t="s">
        <v>25</v>
      </c>
      <c r="O8" s="17" t="s">
        <v>26</v>
      </c>
      <c r="P8" s="17" t="s">
        <v>27</v>
      </c>
      <c r="Q8" s="17" t="s">
        <v>28</v>
      </c>
      <c r="R8" s="17" t="s">
        <v>29</v>
      </c>
    </row>
    <row r="9" spans="1:18" s="3" customFormat="1" ht="168.75" x14ac:dyDescent="0.2">
      <c r="A9" s="61">
        <v>1</v>
      </c>
      <c r="B9" s="2" t="s">
        <v>156</v>
      </c>
      <c r="C9" s="88" t="s">
        <v>309</v>
      </c>
      <c r="D9" s="103">
        <v>108000</v>
      </c>
      <c r="E9" s="90" t="s">
        <v>298</v>
      </c>
      <c r="F9" s="90" t="s">
        <v>52</v>
      </c>
      <c r="G9" s="101"/>
      <c r="H9" s="101"/>
      <c r="I9" s="101"/>
      <c r="J9" s="101"/>
      <c r="K9" s="101"/>
      <c r="L9" s="101"/>
      <c r="M9" s="101"/>
      <c r="N9" s="101"/>
      <c r="O9" s="101"/>
      <c r="P9" s="101"/>
      <c r="Q9" s="101"/>
      <c r="R9" s="101"/>
    </row>
    <row r="10" spans="1:18" s="3" customFormat="1" ht="131.25" x14ac:dyDescent="0.2">
      <c r="A10" s="61">
        <v>2</v>
      </c>
      <c r="B10" s="2" t="s">
        <v>157</v>
      </c>
      <c r="C10" s="88" t="s">
        <v>297</v>
      </c>
      <c r="D10" s="100">
        <v>48000</v>
      </c>
      <c r="E10" s="90" t="s">
        <v>298</v>
      </c>
      <c r="F10" s="90" t="s">
        <v>52</v>
      </c>
      <c r="G10" s="101"/>
      <c r="H10" s="101"/>
      <c r="I10" s="101"/>
      <c r="J10" s="101"/>
      <c r="K10" s="101"/>
      <c r="L10" s="101"/>
      <c r="M10" s="101"/>
      <c r="N10" s="101"/>
      <c r="O10" s="101"/>
      <c r="P10" s="101"/>
      <c r="Q10" s="101"/>
      <c r="R10" s="101"/>
    </row>
    <row r="11" spans="1:18" s="3" customFormat="1" ht="168.75" x14ac:dyDescent="0.2">
      <c r="A11" s="61">
        <v>3</v>
      </c>
      <c r="B11" s="2" t="s">
        <v>158</v>
      </c>
      <c r="C11" s="88" t="s">
        <v>299</v>
      </c>
      <c r="D11" s="100">
        <v>26000</v>
      </c>
      <c r="E11" s="90" t="s">
        <v>298</v>
      </c>
      <c r="F11" s="90" t="s">
        <v>52</v>
      </c>
      <c r="G11" s="101"/>
      <c r="H11" s="101"/>
      <c r="I11" s="101"/>
      <c r="J11" s="101"/>
      <c r="K11" s="101"/>
      <c r="L11" s="101"/>
      <c r="M11" s="101"/>
      <c r="N11" s="101"/>
      <c r="O11" s="101"/>
      <c r="P11" s="101"/>
      <c r="Q11" s="101"/>
      <c r="R11" s="101"/>
    </row>
    <row r="12" spans="1:18" s="3" customFormat="1" ht="150" x14ac:dyDescent="0.2">
      <c r="A12" s="61">
        <v>4</v>
      </c>
      <c r="B12" s="2" t="s">
        <v>159</v>
      </c>
      <c r="C12" s="88" t="s">
        <v>300</v>
      </c>
      <c r="D12" s="100">
        <v>86000</v>
      </c>
      <c r="E12" s="90" t="s">
        <v>298</v>
      </c>
      <c r="F12" s="90" t="s">
        <v>52</v>
      </c>
      <c r="G12" s="101"/>
      <c r="H12" s="101"/>
      <c r="I12" s="101"/>
      <c r="J12" s="101"/>
      <c r="K12" s="101"/>
      <c r="L12" s="101"/>
      <c r="M12" s="101"/>
      <c r="N12" s="101"/>
      <c r="O12" s="101"/>
      <c r="P12" s="101"/>
      <c r="Q12" s="101"/>
      <c r="R12" s="101"/>
    </row>
    <row r="13" spans="1:18" s="3" customFormat="1" ht="78.75" x14ac:dyDescent="0.2">
      <c r="A13" s="61">
        <v>5</v>
      </c>
      <c r="B13" s="2" t="s">
        <v>161</v>
      </c>
      <c r="C13" s="92" t="s">
        <v>301</v>
      </c>
      <c r="D13" s="89">
        <v>30000</v>
      </c>
      <c r="E13" s="88" t="s">
        <v>302</v>
      </c>
      <c r="F13" s="90" t="s">
        <v>52</v>
      </c>
      <c r="G13" s="88"/>
      <c r="H13" s="88"/>
      <c r="I13" s="88"/>
      <c r="J13" s="88"/>
      <c r="K13" s="88"/>
      <c r="L13" s="88"/>
      <c r="M13" s="88"/>
      <c r="N13" s="88"/>
      <c r="O13" s="88"/>
      <c r="P13" s="88"/>
      <c r="Q13" s="88"/>
      <c r="R13" s="88"/>
    </row>
    <row r="14" spans="1:18" s="3" customFormat="1" ht="56.25" x14ac:dyDescent="0.2">
      <c r="A14" s="61">
        <v>6</v>
      </c>
      <c r="B14" s="2" t="s">
        <v>162</v>
      </c>
      <c r="C14" s="88" t="s">
        <v>303</v>
      </c>
      <c r="D14" s="89">
        <v>10000</v>
      </c>
      <c r="E14" s="88" t="s">
        <v>298</v>
      </c>
      <c r="F14" s="90" t="s">
        <v>52</v>
      </c>
      <c r="G14" s="88"/>
      <c r="H14" s="88"/>
      <c r="I14" s="88"/>
      <c r="J14" s="88"/>
      <c r="K14" s="88"/>
      <c r="L14" s="88"/>
      <c r="M14" s="88"/>
      <c r="N14" s="88"/>
      <c r="O14" s="88"/>
      <c r="P14" s="88"/>
      <c r="Q14" s="88"/>
      <c r="R14" s="88"/>
    </row>
    <row r="15" spans="1:18" ht="56.25" x14ac:dyDescent="0.3">
      <c r="A15" s="61">
        <v>7</v>
      </c>
      <c r="B15" s="2" t="s">
        <v>163</v>
      </c>
      <c r="C15" s="88" t="s">
        <v>304</v>
      </c>
      <c r="D15" s="89">
        <v>20000</v>
      </c>
      <c r="E15" s="90" t="s">
        <v>305</v>
      </c>
      <c r="F15" s="90" t="s">
        <v>52</v>
      </c>
      <c r="G15" s="88"/>
      <c r="H15" s="88"/>
      <c r="I15" s="88"/>
      <c r="J15" s="88"/>
      <c r="K15" s="88"/>
      <c r="L15" s="88"/>
      <c r="M15" s="88"/>
      <c r="N15" s="88"/>
      <c r="O15" s="88"/>
      <c r="P15" s="88"/>
      <c r="Q15" s="88"/>
      <c r="R15" s="88"/>
    </row>
    <row r="16" spans="1:18" ht="112.5" x14ac:dyDescent="0.3">
      <c r="A16" s="61">
        <v>8</v>
      </c>
      <c r="B16" s="2" t="s">
        <v>164</v>
      </c>
      <c r="C16" s="88" t="s">
        <v>306</v>
      </c>
      <c r="D16" s="89">
        <v>15000</v>
      </c>
      <c r="E16" s="90" t="s">
        <v>298</v>
      </c>
      <c r="F16" s="90" t="s">
        <v>52</v>
      </c>
      <c r="G16" s="88"/>
      <c r="H16" s="88"/>
      <c r="I16" s="88"/>
      <c r="J16" s="88"/>
      <c r="K16" s="88"/>
      <c r="L16" s="88"/>
      <c r="M16" s="88"/>
      <c r="N16" s="88"/>
      <c r="O16" s="88"/>
      <c r="P16" s="88"/>
      <c r="Q16" s="88"/>
      <c r="R16" s="88"/>
    </row>
    <row r="17" spans="1:18" ht="131.25" x14ac:dyDescent="0.3">
      <c r="A17" s="61">
        <v>9</v>
      </c>
      <c r="B17" s="2" t="s">
        <v>166</v>
      </c>
      <c r="C17" s="88" t="s">
        <v>307</v>
      </c>
      <c r="D17" s="100">
        <v>500000</v>
      </c>
      <c r="E17" s="90" t="s">
        <v>298</v>
      </c>
      <c r="F17" s="90" t="s">
        <v>52</v>
      </c>
      <c r="G17" s="101"/>
      <c r="H17" s="101"/>
      <c r="I17" s="101"/>
      <c r="J17" s="101"/>
      <c r="K17" s="101"/>
      <c r="L17" s="101"/>
      <c r="M17" s="101"/>
      <c r="N17" s="101"/>
      <c r="O17" s="101"/>
      <c r="P17" s="101"/>
      <c r="Q17" s="101"/>
      <c r="R17" s="101"/>
    </row>
    <row r="18" spans="1:18" s="55" customFormat="1" x14ac:dyDescent="0.3">
      <c r="A18" s="233" t="s">
        <v>308</v>
      </c>
      <c r="B18" s="232"/>
      <c r="C18" s="232"/>
      <c r="D18" s="115">
        <f>SUM(D9:D17)</f>
        <v>843000</v>
      </c>
      <c r="E18" s="85"/>
      <c r="F18" s="85" t="s">
        <v>262</v>
      </c>
      <c r="G18" s="85"/>
      <c r="H18" s="85"/>
      <c r="I18" s="85"/>
      <c r="J18" s="85"/>
      <c r="K18" s="85"/>
      <c r="L18" s="85"/>
      <c r="M18" s="85"/>
      <c r="N18" s="85"/>
      <c r="O18" s="85"/>
      <c r="P18" s="85"/>
      <c r="Q18" s="85"/>
      <c r="R18" s="87"/>
    </row>
  </sheetData>
  <mergeCells count="14">
    <mergeCell ref="A18:C18"/>
    <mergeCell ref="O1:R1"/>
    <mergeCell ref="A2:R2"/>
    <mergeCell ref="A3:R3"/>
    <mergeCell ref="A4:N4"/>
    <mergeCell ref="F6:F8"/>
    <mergeCell ref="G6:R6"/>
    <mergeCell ref="G7:I7"/>
    <mergeCell ref="J7:R7"/>
    <mergeCell ref="A5:N5"/>
    <mergeCell ref="A6:A8"/>
    <mergeCell ref="B6:B8"/>
    <mergeCell ref="C6:C8"/>
    <mergeCell ref="A1:N1"/>
  </mergeCells>
  <pageMargins left="0.70866141732283472" right="0.70866141732283472" top="0.74803149606299213" bottom="0.74803149606299213" header="0.31496062992125984" footer="0.31496062992125984"/>
  <pageSetup paperSize="9" firstPageNumber="32" orientation="landscape" useFirstPageNumber="1" r:id="rId1"/>
  <headerFooter>
    <oddFooter>&amp;C&amp;"TH SarabunIT๙,ธรรมดา"&amp;14&amp;P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แผ่นงาน</vt:lpstr>
      </vt:variant>
      <vt:variant>
        <vt:i4>32</vt:i4>
      </vt:variant>
      <vt:variant>
        <vt:lpstr>ช่วงที่มีชื่อ</vt:lpstr>
      </vt:variant>
      <vt:variant>
        <vt:i4>23</vt:i4>
      </vt:variant>
    </vt:vector>
  </HeadingPairs>
  <TitlesOfParts>
    <vt:vector size="55" baseType="lpstr">
      <vt:lpstr>บัญชีสรุป ผ01</vt:lpstr>
      <vt:lpstr>1.1</vt:lpstr>
      <vt:lpstr>1.2</vt:lpstr>
      <vt:lpstr>1.3</vt:lpstr>
      <vt:lpstr>1.4</vt:lpstr>
      <vt:lpstr>2.1</vt:lpstr>
      <vt:lpstr>2.2</vt:lpstr>
      <vt:lpstr>2.3</vt:lpstr>
      <vt:lpstr>2.4</vt:lpstr>
      <vt:lpstr>2.5</vt:lpstr>
      <vt:lpstr>2.6</vt:lpstr>
      <vt:lpstr>2.7</vt:lpstr>
      <vt:lpstr>2.8</vt:lpstr>
      <vt:lpstr>3.1</vt:lpstr>
      <vt:lpstr>3.2</vt:lpstr>
      <vt:lpstr>4.1</vt:lpstr>
      <vt:lpstr>4.2</vt:lpstr>
      <vt:lpstr>4.3</vt:lpstr>
      <vt:lpstr>5.1</vt:lpstr>
      <vt:lpstr>5.2</vt:lpstr>
      <vt:lpstr>5.3</vt:lpstr>
      <vt:lpstr>6.1</vt:lpstr>
      <vt:lpstr>ครุภัณฑ์สำนักงาน</vt:lpstr>
      <vt:lpstr>ครุภัณฑ์ยานพาหนะ</vt:lpstr>
      <vt:lpstr>ครุภัณฑ์งานบ้านงานครัว</vt:lpstr>
      <vt:lpstr>ครุภัณฑ์ไฟฟ้าวิทยุ</vt:lpstr>
      <vt:lpstr>ครุภัณฑ์กีฬา</vt:lpstr>
      <vt:lpstr>ครุภัณฑ์ โฆษณา</vt:lpstr>
      <vt:lpstr>ครุภัณฑ์คอม</vt:lpstr>
      <vt:lpstr>ครุภัณฑ์ดับเพลิง</vt:lpstr>
      <vt:lpstr>ครุภัณฑ์ก่อสร้าง</vt:lpstr>
      <vt:lpstr>ครุภัณฑ์อื่น</vt:lpstr>
      <vt:lpstr>'1.1'!Print_Titles</vt:lpstr>
      <vt:lpstr>'2.1'!Print_Titles</vt:lpstr>
      <vt:lpstr>'2.3'!Print_Titles</vt:lpstr>
      <vt:lpstr>'2.4'!Print_Titles</vt:lpstr>
      <vt:lpstr>'2.5'!Print_Titles</vt:lpstr>
      <vt:lpstr>'2.6'!Print_Titles</vt:lpstr>
      <vt:lpstr>'2.7'!Print_Titles</vt:lpstr>
      <vt:lpstr>'2.8'!Print_Titles</vt:lpstr>
      <vt:lpstr>'3.1'!Print_Titles</vt:lpstr>
      <vt:lpstr>'3.2'!Print_Titles</vt:lpstr>
      <vt:lpstr>'4.1'!Print_Titles</vt:lpstr>
      <vt:lpstr>'4.2'!Print_Titles</vt:lpstr>
      <vt:lpstr>'4.3'!Print_Titles</vt:lpstr>
      <vt:lpstr>'5.1'!Print_Titles</vt:lpstr>
      <vt:lpstr>'5.2'!Print_Titles</vt:lpstr>
      <vt:lpstr>'6.1'!Print_Titles</vt:lpstr>
      <vt:lpstr>'ครุภัณฑ์ โฆษณา'!Print_Titles</vt:lpstr>
      <vt:lpstr>ครุภัณฑ์คอม!Print_Titles</vt:lpstr>
      <vt:lpstr>ครุภัณฑ์ดับเพลิง!Print_Titles</vt:lpstr>
      <vt:lpstr>ครุภัณฑ์ยานพาหนะ!Print_Titles</vt:lpstr>
      <vt:lpstr>ครุภัณฑ์สำนักงาน!Print_Titles</vt:lpstr>
      <vt:lpstr>ครุภัณฑ์อื่น!Print_Titles</vt:lpstr>
      <vt:lpstr>'บัญชีสรุป ผ01'!Print_Titles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SKCom</dc:creator>
  <cp:lastModifiedBy>Win10x64</cp:lastModifiedBy>
  <cp:lastPrinted>2019-03-06T04:08:52Z</cp:lastPrinted>
  <dcterms:created xsi:type="dcterms:W3CDTF">2017-10-11T04:41:31Z</dcterms:created>
  <dcterms:modified xsi:type="dcterms:W3CDTF">2020-06-24T03:16:12Z</dcterms:modified>
</cp:coreProperties>
</file>