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385" tabRatio="598" activeTab="3"/>
  </bookViews>
  <sheets>
    <sheet name="แบบที่1" sheetId="1" r:id="rId1"/>
    <sheet name="แบบที่ 2" sheetId="2" r:id="rId2"/>
    <sheet name="แบบที่ 2(5)" sheetId="3" r:id="rId3"/>
    <sheet name="แบบที่2(6)" sheetId="4" r:id="rId4"/>
    <sheet name="แบบที่3(1)" sheetId="5" r:id="rId5"/>
    <sheet name="แบบที่3(2)" sheetId="6" r:id="rId6"/>
    <sheet name="แบบที่3(3.1)" sheetId="7" r:id="rId7"/>
    <sheet name="แบบที่3(3.2)" sheetId="8" r:id="rId8"/>
    <sheet name="แบบที่3(3.3)" sheetId="9" r:id="rId9"/>
    <sheet name="แบบที่3(3.4)" sheetId="10" r:id="rId10"/>
    <sheet name="แบบที่3(3.5)" sheetId="11" r:id="rId11"/>
    <sheet name="แบบที่3(3.6)" sheetId="12" r:id="rId12"/>
    <sheet name="แบบที่3(3.7)" sheetId="13" r:id="rId13"/>
    <sheet name="แบบที่3(3.8)" sheetId="14" r:id="rId14"/>
    <sheet name="แบบที่3(3.9)" sheetId="15" r:id="rId15"/>
    <sheet name="Sheet1" sheetId="16" r:id="rId16"/>
  </sheets>
  <externalReferences>
    <externalReference r:id="rId19"/>
    <externalReference r:id="rId20"/>
    <externalReference r:id="rId21"/>
  </externalReferences>
  <definedNames/>
  <calcPr fullCalcOnLoad="1"/>
</workbook>
</file>

<file path=xl/comments5.xml><?xml version="1.0" encoding="utf-8"?>
<comments xmlns="http://schemas.openxmlformats.org/spreadsheetml/2006/main">
  <authors>
    <author>user</author>
  </authors>
  <commentList>
    <comment ref="A16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<sst xmlns="http://schemas.openxmlformats.org/spreadsheetml/2006/main" count="1129" uniqueCount="243">
  <si>
    <t>แบบที่  1  แบบช่วยกำกับการจัดทำแผนยุทธศาสตร์ของท้องถิ่นโดยตนเอง</t>
  </si>
  <si>
    <t>คำชี้แจง  :  แบบที่  1  เป็นแบบประเมินตนเองในการจัดทำแผนยุทธศาสตร์ขององค์กรปกครองส่วนท้องถิ่นโดย</t>
  </si>
  <si>
    <t>จะทำการประเมินและรายงานทุก ๆ  ครั้ง  หลังจากที่องค์กรปกครองส่วนท้องถิ่นได้ประกาศใช้แผนยุทธศาสตร์แล้ว</t>
  </si>
  <si>
    <t>ชื่อองค์กรปรกครองส่วนท้องถิ่น  องค์การบริหารส่วนตำบลชะมาย</t>
  </si>
  <si>
    <t xml:space="preserve">ประเด็นการประเมิน  </t>
  </si>
  <si>
    <t>มี</t>
  </si>
  <si>
    <t>การดำเนินงาน</t>
  </si>
  <si>
    <t>ไม่มี</t>
  </si>
  <si>
    <t>ส่วนที่ 1 คณะกรรมการพัฒนาท้องถิ่น</t>
  </si>
  <si>
    <t>1.  มีการจัดตั้งคณะกรรมการพัฒนาท้องถิ่นเพื่อจัดทำแผนพัฒนาท้องถิ่น</t>
  </si>
  <si>
    <t>2.  มีการจัดประชุมคณะกรรมการพัฒนาท้องถิ่นเพื่อจัดทำแผนพัฒนาท้องถิ่น</t>
  </si>
  <si>
    <t>3.  มีการจัดประชุมอย่างต่อเนื่องสม่ำเสมอ</t>
  </si>
  <si>
    <t>5.  มีการจัดประชุมคณะกรรมการสนับสนุนการจัดทำแผนพัฒนาท้องถิ่น</t>
  </si>
  <si>
    <t>6.  มีคณะกรรมการพัฒนาท้องถิ่นและประชาคมท้องถิ่นพิจารณาร่างแผน</t>
  </si>
  <si>
    <t xml:space="preserve">    ยุทธศาสตร์การพัฒนา</t>
  </si>
  <si>
    <t>4.  มีการจัดตั้งคณะกรรมการสนับสนุนการจัดทำแผนพัฒนาท้องถิ่น</t>
  </si>
  <si>
    <t>ส่วนที่ 2 การจัดทำแผนการพัฒนาท้องถิ่น</t>
  </si>
  <si>
    <t>7.  มีการรวบรวมข้อมูลและปัญหาสำคัญของท้องถิ่นมาจัดทำฐานข้อมูล</t>
  </si>
  <si>
    <t>8.  มีการเปิดโอกาสให้ประชาชนเข้ามามีส่วนร่วมในการจัดทำแผน</t>
  </si>
  <si>
    <t>9.  มีการวิเคราะห์ศักยภาพของท้องถิ่น  (SWOT)  เพื่อประเมินสถานภาพ</t>
  </si>
  <si>
    <t xml:space="preserve">     การพัฒนาท้องถิ่น</t>
  </si>
  <si>
    <t>10.  มีการกำหนดวิสัยทัศน์และภารกิจหลักการพัฒนาท้องถิ่นที่สอดคล้อง</t>
  </si>
  <si>
    <t xml:space="preserve">      กับศักยภาพของท้องถิ่น</t>
  </si>
  <si>
    <t>11.  มีการกำหนดวิสัยทัศน์และภารกิจหลักการพัฒนาท้องถิ่นที่สอดคล้อง</t>
  </si>
  <si>
    <t xml:space="preserve">      กับยุทธศาสตร์จังหวัด</t>
  </si>
  <si>
    <t>12.  มีการกำหนดจุดมุ่งหมายเพื่อการพัฒนาที่ยั่งยืน</t>
  </si>
  <si>
    <t>13.  มีการกำหนดเป้าหมายการพัฒนาท้องถิ่น</t>
  </si>
  <si>
    <t>14.  มีการกำหนดยุทธศาสตร์การพัฒนาและแนวทางการพัฒนา</t>
  </si>
  <si>
    <t>15.  มีการกำหนดยุทธศาสตร์ที่สอดคล้องกับยุทธศาสตร์ของจังหวัด</t>
  </si>
  <si>
    <t>16.  มีการอนุมัติและประกาศใช้แผนยุทธศาสตร์การพัฒนา</t>
  </si>
  <si>
    <t>17.  มีการจัดทำบัญชีกลุ่มโครงการในแผนยุทธศาสตร์</t>
  </si>
  <si>
    <t>18.  มีการกำหนดรูปแบบการติดตามประเมินผลแผนยุทธศาสตร์</t>
  </si>
  <si>
    <t>19.  มีการทบทวนแผนยุทธศาสตร์หรือไม่</t>
  </si>
  <si>
    <t>แบบที่  2  แบบติดตามผลการดำเนินงานขององค์กรปกครองส่วนท้องถิ่น</t>
  </si>
  <si>
    <t>ขององค์กรปกครองส่วนท้องถิ่น  ภายใต้แผนพัฒนา  3  ปี  โดยมีกำหนดระยะเวลาในการติดตามและรายงานผล</t>
  </si>
  <si>
    <t>คำชี้แจง : แบบที่  2 เป็นแบบติดตามตนเอง โดยมีวัตถุประสงค์เพื่อติดตามผลการดำเนินงานตามแผนยุทธศาสตร์</t>
  </si>
  <si>
    <t>ส่วนที่  1  ข้อมูลทั่วไป</t>
  </si>
  <si>
    <t>1.  ชื่อองค์กรปกครองส่วนท้องถิ่น  องค์การบริหารส่วนตำบลชะมาย</t>
  </si>
  <si>
    <t>2.  รายงานผลการดำเนินงานไตรมาสที่</t>
  </si>
  <si>
    <t>(2)</t>
  </si>
  <si>
    <t>(3)</t>
  </si>
  <si>
    <t xml:space="preserve">  ไตรมาสที่  1  (ตุลาคม - ธันวาคม)</t>
  </si>
  <si>
    <t xml:space="preserve">  ไตรมาสที่  3  (เมษายน - มิถุนายน)</t>
  </si>
  <si>
    <t xml:space="preserve">  ไตรมาสที่  2  (มกราคม - มีนาคม)</t>
  </si>
  <si>
    <t xml:space="preserve">  ไตรมาสที่  4  (กรกฎาคม - กันยายน)</t>
  </si>
  <si>
    <t>ส่วนที่  2  ผลการดำเนินงานตามแผนพัฒนา  3  ปี</t>
  </si>
  <si>
    <t>3.  จำนวนโครงการและงบประมาณตามแผนพัฒนา  3  ปี</t>
  </si>
  <si>
    <t>ยุทธศาสตร์</t>
  </si>
  <si>
    <t>รวม</t>
  </si>
  <si>
    <t>จำนวน</t>
  </si>
  <si>
    <t>โครงการ</t>
  </si>
  <si>
    <t>งบ</t>
  </si>
  <si>
    <t>ประมาณ</t>
  </si>
  <si>
    <t>3.</t>
  </si>
  <si>
    <t>5.</t>
  </si>
  <si>
    <t>7.</t>
  </si>
  <si>
    <t>8.</t>
  </si>
  <si>
    <t>4.  จำนวนโครงการและงบประมาณตามแผนยุทธศาสตร์การพัฒนาจังหวัด</t>
  </si>
  <si>
    <t>จำนวนโครงการ</t>
  </si>
  <si>
    <t>ที่เสร็จ</t>
  </si>
  <si>
    <t>ร้อยละ</t>
  </si>
  <si>
    <t>จำนวนโครงการที่</t>
  </si>
  <si>
    <t>อยู่ในระหว่าง</t>
  </si>
  <si>
    <t>ดำเนินการ</t>
  </si>
  <si>
    <t>ที่ยังไม่ได้</t>
  </si>
  <si>
    <t>ที่มีการยกเลิก</t>
  </si>
  <si>
    <t>ที่มีการเพิ่มเติม</t>
  </si>
  <si>
    <t>ทั้งหมด</t>
  </si>
  <si>
    <t>งบปกติ</t>
  </si>
  <si>
    <t>จำนวนเงิน</t>
  </si>
  <si>
    <t>เงินสะสม</t>
  </si>
  <si>
    <t>ส่วนที่  3  ผลการดำเนินงานตามโครงการที่ได้รับเงินอุดหนุนเฉพาะกิจ</t>
  </si>
  <si>
    <t>ผลการดำเนินงาน</t>
  </si>
  <si>
    <t>ยังไม่ได้</t>
  </si>
  <si>
    <t>งบประมาณ</t>
  </si>
  <si>
    <t>ที่ได้รับ</t>
  </si>
  <si>
    <t>ที่เบิกจ่ายไป</t>
  </si>
  <si>
    <t>ส่วนที่  4  ปัญหา  และอุปสรรคในการปฏิบัติงาน</t>
  </si>
  <si>
    <t>แบบที่  3/1  แบบประเมินผลการดำเนินงานตามแผนยุทธศาสตร์</t>
  </si>
  <si>
    <t>คำชี้แจง  :  แบบที่  3/1  เป็นแบบประเมินตนเอง  โดยมีวัตถุประสงค์เพื่อใช้ประเมินผลการดำเนินงานขององค์กร</t>
  </si>
  <si>
    <t>ปกครองส่วนท้องถิ่นตามยุทธศาสตร์ที่กำหนดไว้  และมีกำหนดระยะเวลาในการรายงานปีละ  1  ครั้ง  หลังจาก</t>
  </si>
  <si>
    <t>สิ้นสุดปีงบประมาณ</t>
  </si>
  <si>
    <t>ส่วนที่ 1  ข้อมูลทั่วไป</t>
  </si>
  <si>
    <t>3.  ยุทธศาสตร์และจำนวนโครงการที่ปรากฎอยู่ในแผน  และจำนวนโครงการที่ได้ปฏิบัติ</t>
  </si>
  <si>
    <t>ปรากฎอยู่ในแผน</t>
  </si>
  <si>
    <t>ที่ได้ปฏิบัติ</t>
  </si>
  <si>
    <t>2.</t>
  </si>
  <si>
    <t>4.</t>
  </si>
  <si>
    <t>6.</t>
  </si>
  <si>
    <t>ส่วนที่  3  ผลการดำเนินงาน</t>
  </si>
  <si>
    <t>4.  ความพึงพอใจต่อผลการดำเนินงานขององค์กรปกครองส่วนท้องถิ่นในภาพรวม</t>
  </si>
  <si>
    <t>ประเด็น</t>
  </si>
  <si>
    <t>พอใจมาก</t>
  </si>
  <si>
    <t>พอใจ</t>
  </si>
  <si>
    <t>ไม่พอใจ</t>
  </si>
  <si>
    <t>1)  มีการเปิดโอกาสให้ประชาชนมีส่วนร่วมในโครงการ/กิจกรรม</t>
  </si>
  <si>
    <t>2)  มีการประชาสัมพันธ์ให้ประชาชนรับรู้ข้อมูลของโครงการ/กิจกรรม</t>
  </si>
  <si>
    <t>3)  มีการเปิดโอกาสให้ประชาชนแสดงความคิดเห็นในโครงการ/กิจกรรม</t>
  </si>
  <si>
    <t>4)  มีการรายงานผลการดำเนนงานของโครงการ/กิจกรรมให้ประชาชนทราบ</t>
  </si>
  <si>
    <t>5)  การเปิดโอกาสให้ประชาชนตรวจสอบการดำเนินโครงการ/กิจกรรม</t>
  </si>
  <si>
    <t>6)  การดำเนินงานเป็นไปตามระยะเวลาที่กำหนด</t>
  </si>
  <si>
    <t>7)  ผลการดำเนินโครงการ/กิจกรรมนำไปสู่การแก้ไขปัญหาของประชาชน</t>
  </si>
  <si>
    <t>ในท้องถิ่น</t>
  </si>
  <si>
    <t>8)  ประโยชน์ที่ประชาชนได้รับจากการดำเนินโครงการ/กิจกรรม</t>
  </si>
  <si>
    <t>ภาพรวม</t>
  </si>
  <si>
    <t>5.  ผลการดำเนินงานในแต่ละยุทธศาสตร์</t>
  </si>
  <si>
    <t>1)  ความพึงพอใจของผู้ที่เกี่ยวข้อง</t>
  </si>
  <si>
    <t>คะแนนความพึงพอใจ</t>
  </si>
  <si>
    <t>(เต็ม  10  คะแนน)</t>
  </si>
  <si>
    <t>2)  การเปลี่ยนแปลงของชุมชนตามตัวชี้วัดที่เลือก</t>
  </si>
  <si>
    <t>ตัวชี้วัดที่เลือก</t>
  </si>
  <si>
    <t>ก่อน</t>
  </si>
  <si>
    <t>(จำนวน)</t>
  </si>
  <si>
    <t>หลัง</t>
  </si>
  <si>
    <t>เพิ่ม/ลด</t>
  </si>
  <si>
    <t>หน่วย</t>
  </si>
  <si>
    <t>แบบที่  3/2  แบบประเมินความพึงพอใจต่อผลการดำเนินงานขององค์กร</t>
  </si>
  <si>
    <t>ปกครองส่วนท้องถิ่นในภาพรวม</t>
  </si>
  <si>
    <t>คำชี้แจง  :  แบบที่ 3/2  เป็นแบบสำรวจความพึงพอใจของประชาชน  ต่อการดำเนินงานขององค์กรปกครองส่วน</t>
  </si>
  <si>
    <t>ท้องถิ่นในภาพรวม   โดยกำหนดให้มีการเก็บข้อมูลปีละ  1  ครั้ง  หลังจากสิ้นสุดปีงบประมาณ</t>
  </si>
  <si>
    <t>1.  เพศ</t>
  </si>
  <si>
    <t>2.  อายุ</t>
  </si>
  <si>
    <t>3.  การศึกษา</t>
  </si>
  <si>
    <t>4.  อาชีพหลัก</t>
  </si>
  <si>
    <t>ส่วนที่  2  ความพึงพอใจต่อผลการดำเนินงานขององค์กรปกครองส่วนท้องถิ่น</t>
  </si>
  <si>
    <t>5.  ท่านมีความพึงพอใจต่อผลการดำเนินงานขององค์กรปกครองส่วนท้องถิ่นในภาพรวมมากน้อยเพียงใด</t>
  </si>
  <si>
    <t>(1)  ชาย</t>
  </si>
  <si>
    <t>(1)  ต่ำกว่า  20  ปี</t>
  </si>
  <si>
    <t>(4)  41 - 50  ปี</t>
  </si>
  <si>
    <t>(1)  ประถมศึกษา</t>
  </si>
  <si>
    <t>(4)  ปริญญาตรี</t>
  </si>
  <si>
    <t>(1)  รับราชการ</t>
  </si>
  <si>
    <t>(4)  รับจ้าง</t>
  </si>
  <si>
    <t>(7)  อื่น ๆ  (ระบุ).......................................................</t>
  </si>
  <si>
    <t>(2)  หญิง</t>
  </si>
  <si>
    <t>(2)  20 - 30  ปี</t>
  </si>
  <si>
    <t>(5)  51 - 60  ปี</t>
  </si>
  <si>
    <t>(2)  มัธยมศึกษาหรือเทียบเท่า</t>
  </si>
  <si>
    <t>(5)  สูงกว่าปริญญาตรี</t>
  </si>
  <si>
    <t>(2)  เอกชน/รัฐวิสาหกิจ</t>
  </si>
  <si>
    <t>(5)  นักเรียนนักศึกษา</t>
  </si>
  <si>
    <t>(3)  31 - 40  ปี</t>
  </si>
  <si>
    <t>(6)  มากกว่า  60  ปี</t>
  </si>
  <si>
    <t>(3)  อนุปริญญา  หรือเทียบเท่า</t>
  </si>
  <si>
    <t xml:space="preserve">(6)  อื่น ๆ </t>
  </si>
  <si>
    <t>(3)  ค้าขาย  ธุรกิจส่วนตัว</t>
  </si>
  <si>
    <t>(6)  เกษตรกร</t>
  </si>
  <si>
    <t>ความพึงพอใจ</t>
  </si>
  <si>
    <t>แบบที่  3/3  แบบประเมินความพึงพอใจต่อผลการดำเนินงานขององค์กร</t>
  </si>
  <si>
    <t>5.  ท่านมีความพึงพอใจต่อผลการดำเนินงานขององค์กรปกครองส่วนท้องถิ่นในการพัฒนาด้าน</t>
  </si>
  <si>
    <t>....................................โดยให้คะแนนเต็ม  10  ท่านจะให้คะแนนองค์กรปกครองส่วนท้องถิ่นของท่านเท่าใด</t>
  </si>
  <si>
    <t>P</t>
  </si>
  <si>
    <t>2  ยุทธศาสตร์พัฒนาคนและสังคม</t>
  </si>
  <si>
    <t>5.  ยุทธศาสตร์ด้านสิ่งแวดล้อมและพัฒนา</t>
  </si>
  <si>
    <t>ระบบป้องกันและแก้ไขปัญหาน้ำท่วม</t>
  </si>
  <si>
    <t>ที่อยู่ในระหว่าง</t>
  </si>
  <si>
    <t>5.  ยุทธศาสตร์ด้านสิ่งแวดล้อมและพัฒนาระบบป้องกันและแก้ไขปัญหาน้ำท่วม</t>
  </si>
  <si>
    <t>ยุทธศาสตร์ที่  2  ยุทธศาสตร์พัฒนาคนและสังคม</t>
  </si>
  <si>
    <t>ยุทธศาสตร์ที่  5 ยุทธศาสตร์ด้านสิ่งแวดล้อมและพัฒนาระบบป้องกันและแก้ไขปัญหาน้ำท่วม</t>
  </si>
  <si>
    <t>ส่วนยุทธศาสตร์ที่ 1  ยุทธศาสตร์การแก้ไขปัญหาความยากจน</t>
  </si>
  <si>
    <t>ส่วนยุทธศาสตร์ที่  2  ยุทธศาสตร์พัฒนาคนและสังคม</t>
  </si>
  <si>
    <t>ส่วนยุทธศาสตร์ที่ 3  ยุทธศาสตร์การให้บริการ</t>
  </si>
  <si>
    <t>ส่วนยุทธศาสตร์ที่ 4  ยุทธศาสตร์การบริหาร</t>
  </si>
  <si>
    <t>ส่วนยุทธศาสตร์ที่ 6  ยุทธศาสตร์ด้านเทคโนโลยีสารสนเทศ</t>
  </si>
  <si>
    <t>ส่วนยุทธศาสตร์ที่ 7  ยุทธศาสตร์ด้านการจราจร</t>
  </si>
  <si>
    <t>ส่วนยุทธศาสตร์ที่ 8  ยุทธศาสตร์ด้านการท่องเที่ยว</t>
  </si>
  <si>
    <t>ส่วนยุทธศาสตร์ที่ 9  ยุทธศาสตร์ด้านการเงินการคลัง</t>
  </si>
  <si>
    <t>คำชี้แจง :   แบบที่ 3/3  เป็นแบบสำรวจความพึงพอใจของประชาชน ต่อการดำเนินงานขององค์กรปกคลองส่วน</t>
  </si>
  <si>
    <t>ส่วนยุทธศาสตร์ที่ 5  ยุทธศาสตร์ยุทธศาสตร์ด้านสิ่งแวดล้อมและพัฒนาระบบป้องกันและแก้ไขปัญหาน้ำท่วม</t>
  </si>
  <si>
    <t>5.  ท่านมีความพึงพอใจต่อผลการดำเนินงานขององค์กรปกครองส่วนท้องถิ่นในการพัฒนาการพัฒนาและ</t>
  </si>
  <si>
    <t>ของท่านเท่าใด</t>
  </si>
  <si>
    <t>ส่งเสริมการบริหารกิจการบ้านเมืองที่ดีโดยให้คะแนนเต็ม  10  ท่านจะให้คะแนนองค์กรปกครองส่วนท้องถิ่น</t>
  </si>
  <si>
    <t>เสร็จแล้ว</t>
  </si>
  <si>
    <t>4)  มีการรายงานผลการดำเนินงานของโครงการ/กิจกรรมให้ประชาชนทราบ</t>
  </si>
  <si>
    <t>ครัวเรือน</t>
  </si>
  <si>
    <t>1.  การเพิ่มขึ้นของระบบสาธารณูปโภคในชุมชน</t>
  </si>
  <si>
    <t>1. จำนวนงานที่ลดขั้นตอนการปฏิบัติงาน</t>
  </si>
  <si>
    <t>งาน</t>
  </si>
  <si>
    <t>1. มีจำนวนสมาชิกอบต.และข้าราชการลูกจ้างของอบต.</t>
  </si>
  <si>
    <t>มีจิตสำนึกในการปฏิบัติงานตามหลักธรรมาภิบาลเพิ่มขึ้น</t>
  </si>
  <si>
    <t>คน</t>
  </si>
  <si>
    <t>สาย</t>
  </si>
  <si>
    <t>+3</t>
  </si>
  <si>
    <t>1.  การเพิ่มขึ้นของรายได้จัดเก็บเอง</t>
  </si>
  <si>
    <t>บาท</t>
  </si>
  <si>
    <t>(4)</t>
  </si>
  <si>
    <t>การดำเนินงานทุก ๆ  3  เดือน  เริ่มตั้งแต่สิ้นสุดการดำเนินงานในเดือนตุลาคม - ธันวาคม  หรือไตรมาสที่  1</t>
  </si>
  <si>
    <t>-</t>
  </si>
  <si>
    <t>ü</t>
  </si>
  <si>
    <t>+150</t>
  </si>
  <si>
    <t>+2</t>
  </si>
  <si>
    <t>1. การระบายน้ำมีความรวดเร็วเพิ่มขึ้น</t>
  </si>
  <si>
    <t>(1)</t>
  </si>
  <si>
    <t>1. การเพิ่มขึ้นของรายได้ครัวเรือนเฉลี่ยไม่ต่ำกว่าคนละ 20,000 บาท/ปี</t>
  </si>
  <si>
    <t>3.  โครงการอาหารกลางวัน</t>
  </si>
  <si>
    <t>4. อาหารเสริม (นม)</t>
  </si>
  <si>
    <t>2.  เบี้ยยังชีพคนชรา คนพิการ</t>
  </si>
  <si>
    <t>ปัญหาและอุปสรรคในการปฏิบัติงาน</t>
  </si>
  <si>
    <t>ข้อเสนอแนะ</t>
  </si>
  <si>
    <t>ในการติดตามและประเมินผลแผนพัฒนา</t>
  </si>
  <si>
    <t>เพื่อจัดเข้าในแต่ละยุทธศาสตร์ยากลำบาก</t>
  </si>
  <si>
    <t>5. โครงการส่งเสริมอสม.</t>
  </si>
  <si>
    <t>1.  โครงการจัดกิจกรรมศูนย์</t>
  </si>
  <si>
    <t>พัฒนาครอบครัว</t>
  </si>
  <si>
    <t>ในโรงเรียน</t>
  </si>
  <si>
    <t>1. ชื่อโครงการที่ได้ตั้งงบประมาณกับโครงการตามแผนพัฒนาไม่ตรงกัน ทั้งที่เป็นโครงการเดียวกันทำให้เกิดความสับสน</t>
  </si>
  <si>
    <t>2. การตั้งงบประมาณบางครั้งกำหนดในภาพรวมและกว้าง  ทำให้การวิเคราะห์ข้อมูล แบ่งแยกโครงการ</t>
  </si>
  <si>
    <t>1. การตั้งงบประมาณ ชื่อโครงการควรเป็นชื่อโครงการเช่นเดียวกันกับโครงการที่ระบุในแผนพัฒนาสามปี</t>
  </si>
  <si>
    <t>2. การตั้งงบประมาณ ควรมีลักษณะที่มีความเฉพาะเจาะจงและมีวัตถุประสงค์ที่ชัดเจนมากขึ้น</t>
  </si>
  <si>
    <t xml:space="preserve">3. อบต.ควรเน้นการพัฒนาและให้ความสำคัญกับผู้สูงอายุ  ผู้พิการ และผู้ด้อยโอกาส เพิ่มขึ้น </t>
  </si>
  <si>
    <t xml:space="preserve">4. อบต.ควรเน้นการพัฒนาด้านการศึกษาทั้งการศึกษา  ในระบบและนอกระบบ </t>
  </si>
  <si>
    <t>+1,056,662.36</t>
  </si>
  <si>
    <t>1. ยุทธศาสตร์การการพัฒนาโครงสร้างพื้นฐานฯ</t>
  </si>
  <si>
    <t>3.   ยุทธศาสตร์การพัฒนาเศรษฐกิจและแก้ไข</t>
  </si>
  <si>
    <t xml:space="preserve">ปัญหาความยากจน </t>
  </si>
  <si>
    <t>4  ยุทธศาสตร์พัฒนาด้านการบริหารฯ</t>
  </si>
  <si>
    <t>6.  ยุทธศาสตร์ด้านการเงินการคลัง</t>
  </si>
  <si>
    <t>ปีที่ 1  2551</t>
  </si>
  <si>
    <t>ปีที่ 2  2552</t>
  </si>
  <si>
    <t>ปีที่ 3  2553</t>
  </si>
  <si>
    <t>1.  การขจัดปัญหาความยากจน</t>
  </si>
  <si>
    <t>2. การพัฒนาคนและสังคมที่มีคุณภาพ</t>
  </si>
  <si>
    <t xml:space="preserve">3.  การพัฒนาเศรษฐกิจด้านการเกษตร </t>
  </si>
  <si>
    <t xml:space="preserve"> อุตสาหกรรม  และการท่องเที่ยวเชิงอนุรักษ์</t>
  </si>
  <si>
    <t>และวัฒนธรรม</t>
  </si>
  <si>
    <t>4. การบริหารจัดการทรัพยากรธรรมชาติ</t>
  </si>
  <si>
    <t>และสิ่งแวดล้อม</t>
  </si>
  <si>
    <t>บ้านเมืองที่ดี</t>
  </si>
  <si>
    <t>5.  การพัฒนาองค์กรและการบริหารกิจการ</t>
  </si>
  <si>
    <t>7.  โครงการที่ได้รับเงินอุดหนุนเฉพาะกิจประจำปี  2551</t>
  </si>
  <si>
    <t>ปีที่ 3  2554</t>
  </si>
  <si>
    <t>5.  ผลการดำเนินงานตามแผนพัฒนาปี  2552</t>
  </si>
  <si>
    <t xml:space="preserve"> </t>
  </si>
  <si>
    <t>6.  การเบิกจ่ายงบประมาณปี  2552</t>
  </si>
  <si>
    <t>2.  วัน / เดือน /ปีที่รายงาน    29  ธันวาคม  2552</t>
  </si>
  <si>
    <t>ส่วนที่ 2  ยุทธศาสตร์  และโครงการในปี  2552</t>
  </si>
  <si>
    <t xml:space="preserve">3. ยุทธศาสตร์การพัฒนาเศรษฐกิจและแก้ไขปัญหาความยากจน </t>
  </si>
  <si>
    <t>ยุทธศาสตร์ที่  1  ยุทธศาสตร์การการพัฒนาโครงสร้างพื้นฐานฯ</t>
  </si>
  <si>
    <t>+500</t>
  </si>
  <si>
    <t xml:space="preserve">ยุทธศาสตร์ที่  3  ยุทธศาสตร์การพัฒนาเศรษฐกิจและแก้ไขปัญหาความยากจน </t>
  </si>
  <si>
    <t>4  ยุทธศาสตร์การบริหารฯ</t>
  </si>
  <si>
    <t>ยุทธศาสตร์ที่  4  ยุทธศาสตร์การบริหารและการจัดการบ้านเมืองที่ดี</t>
  </si>
  <si>
    <t>ยุทธศาสตร์ที่  6 ยุทธศาสตร์ด้านการเงินการคลัง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</si>
</sst>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\)"/>
    <numFmt numFmtId="200" formatCode="_-* #,##0.0_-;\-* #,##0.0_-;_-* &quot;-&quot;??_-;_-@_-"/>
    <numFmt numFmtId="201" formatCode="_-* #,##0_-;\-* #,##0_-;_-* &quot;-&quot;??_-;_-@_-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0.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_-* #,##0.000_-;\-* #,##0.000_-;_-* &quot;-&quot;??_-;_-@_-"/>
    <numFmt numFmtId="213" formatCode="_-* #,##0.0_-;\-* #,##0.0_-;_-* &quot;-&quot;?_-;_-@_-"/>
  </numFmts>
  <fonts count="23">
    <font>
      <sz val="10"/>
      <name val="Arial"/>
      <family val="0"/>
    </font>
    <font>
      <sz val="16"/>
      <name val="Angsana New"/>
      <family val="1"/>
    </font>
    <font>
      <sz val="14"/>
      <name val="Angsana New"/>
      <family val="1"/>
    </font>
    <font>
      <b/>
      <sz val="18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sz val="17"/>
      <name val="Angsana New"/>
      <family val="1"/>
    </font>
    <font>
      <sz val="15"/>
      <name val="Angsana New"/>
      <family val="1"/>
    </font>
    <font>
      <sz val="16"/>
      <name val="Wingdings 2"/>
      <family val="1"/>
    </font>
    <font>
      <sz val="10.5"/>
      <name val="Angsana New"/>
      <family val="1"/>
    </font>
    <font>
      <sz val="16"/>
      <color indexed="9"/>
      <name val="Angsana New"/>
      <family val="1"/>
    </font>
    <font>
      <sz val="10.3"/>
      <name val="Angsana New"/>
      <family val="1"/>
    </font>
    <font>
      <sz val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Angsana New"/>
      <family val="1"/>
    </font>
    <font>
      <sz val="8"/>
      <name val="Tahoma"/>
      <family val="0"/>
    </font>
    <font>
      <b/>
      <sz val="8"/>
      <name val="Tahoma"/>
      <family val="0"/>
    </font>
    <font>
      <sz val="16"/>
      <name val="Wingdings"/>
      <family val="0"/>
    </font>
    <font>
      <sz val="13.5"/>
      <name val="Angsana New"/>
      <family val="1"/>
    </font>
    <font>
      <u val="single"/>
      <sz val="16"/>
      <name val="Angsana New"/>
      <family val="1"/>
    </font>
    <font>
      <sz val="11"/>
      <name val="Angsana New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5" fillId="0" borderId="0" xfId="0" applyFont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201" fontId="1" fillId="0" borderId="0" xfId="0" applyNumberFormat="1" applyFont="1" applyAlignment="1">
      <alignment/>
    </xf>
    <xf numFmtId="0" fontId="9" fillId="0" borderId="5" xfId="0" applyFont="1" applyBorder="1" applyAlignment="1" quotePrefix="1">
      <alignment horizontal="left"/>
    </xf>
    <xf numFmtId="0" fontId="9" fillId="0" borderId="5" xfId="0" applyFont="1" applyBorder="1" applyAlignment="1" quotePrefix="1">
      <alignment/>
    </xf>
    <xf numFmtId="0" fontId="10" fillId="0" borderId="0" xfId="0" applyFont="1" applyAlignment="1">
      <alignment/>
    </xf>
    <xf numFmtId="0" fontId="11" fillId="0" borderId="8" xfId="0" applyFont="1" applyBorder="1" applyAlignment="1">
      <alignment/>
    </xf>
    <xf numFmtId="0" fontId="11" fillId="0" borderId="3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righ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201" fontId="2" fillId="0" borderId="5" xfId="17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2" borderId="5" xfId="0" applyFont="1" applyFill="1" applyBorder="1" applyAlignment="1">
      <alignment/>
    </xf>
    <xf numFmtId="201" fontId="2" fillId="2" borderId="5" xfId="0" applyNumberFormat="1" applyFont="1" applyFill="1" applyBorder="1" applyAlignment="1">
      <alignment/>
    </xf>
    <xf numFmtId="201" fontId="2" fillId="2" borderId="5" xfId="17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5" xfId="0" applyFont="1" applyBorder="1" applyAlignment="1" quotePrefix="1">
      <alignment horizontal="center"/>
    </xf>
    <xf numFmtId="0" fontId="1" fillId="0" borderId="3" xfId="0" applyFont="1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201" fontId="1" fillId="0" borderId="5" xfId="17" applyNumberFormat="1" applyFont="1" applyBorder="1" applyAlignment="1">
      <alignment/>
    </xf>
    <xf numFmtId="201" fontId="1" fillId="0" borderId="5" xfId="0" applyNumberFormat="1" applyFont="1" applyBorder="1" applyAlignment="1" quotePrefix="1">
      <alignment horizontal="center"/>
    </xf>
    <xf numFmtId="0" fontId="9" fillId="0" borderId="1" xfId="0" applyFont="1" applyBorder="1" applyAlignment="1" quotePrefix="1">
      <alignment horizontal="left"/>
    </xf>
    <xf numFmtId="43" fontId="1" fillId="0" borderId="5" xfId="17" applyFont="1" applyBorder="1" applyAlignment="1">
      <alignment/>
    </xf>
    <xf numFmtId="43" fontId="1" fillId="0" borderId="5" xfId="17" applyFont="1" applyBorder="1" applyAlignment="1" quotePrefix="1">
      <alignment horizontal="center"/>
    </xf>
    <xf numFmtId="201" fontId="2" fillId="2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 quotePrefix="1">
      <alignment horizontal="left"/>
    </xf>
    <xf numFmtId="0" fontId="1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9" fillId="0" borderId="8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/>
    </xf>
    <xf numFmtId="2" fontId="19" fillId="0" borderId="5" xfId="0" applyNumberFormat="1" applyFont="1" applyBorder="1" applyAlignment="1">
      <alignment horizontal="center"/>
    </xf>
    <xf numFmtId="0" fontId="19" fillId="0" borderId="5" xfId="0" applyFont="1" applyBorder="1" applyAlignment="1">
      <alignment/>
    </xf>
    <xf numFmtId="2" fontId="19" fillId="0" borderId="5" xfId="0" applyNumberFormat="1" applyFont="1" applyBorder="1" applyAlignment="1">
      <alignment/>
    </xf>
    <xf numFmtId="0" fontId="19" fillId="2" borderId="5" xfId="0" applyFont="1" applyFill="1" applyBorder="1" applyAlignment="1">
      <alignment horizontal="center"/>
    </xf>
    <xf numFmtId="2" fontId="19" fillId="2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99" fontId="7" fillId="0" borderId="0" xfId="0" applyNumberFormat="1" applyFont="1" applyAlignment="1" quotePrefix="1">
      <alignment horizontal="right"/>
    </xf>
    <xf numFmtId="0" fontId="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3" xfId="0" applyFont="1" applyBorder="1" applyAlignment="1">
      <alignment horizontal="left"/>
    </xf>
    <xf numFmtId="0" fontId="2" fillId="2" borderId="5" xfId="0" applyFont="1" applyFill="1" applyBorder="1" applyAlignment="1">
      <alignment horizontal="right"/>
    </xf>
    <xf numFmtId="2" fontId="19" fillId="0" borderId="5" xfId="0" applyNumberFormat="1" applyFont="1" applyBorder="1" applyAlignment="1">
      <alignment horizontal="right"/>
    </xf>
    <xf numFmtId="0" fontId="19" fillId="2" borderId="5" xfId="0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0" fontId="19" fillId="0" borderId="1" xfId="0" applyFont="1" applyBorder="1" applyAlignment="1">
      <alignment horizontal="center" vertical="center"/>
    </xf>
    <xf numFmtId="43" fontId="1" fillId="0" borderId="0" xfId="0" applyNumberFormat="1" applyFont="1" applyAlignment="1">
      <alignment/>
    </xf>
    <xf numFmtId="0" fontId="9" fillId="0" borderId="3" xfId="0" applyFont="1" applyBorder="1" applyAlignment="1" quotePrefix="1">
      <alignment horizontal="left"/>
    </xf>
    <xf numFmtId="0" fontId="2" fillId="0" borderId="1" xfId="0" applyFont="1" applyBorder="1" applyAlignment="1">
      <alignment vertical="center"/>
    </xf>
    <xf numFmtId="201" fontId="2" fillId="0" borderId="1" xfId="17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5" xfId="0" applyFont="1" applyBorder="1" applyAlignment="1">
      <alignment/>
    </xf>
    <xf numFmtId="201" fontId="2" fillId="0" borderId="5" xfId="17" applyNumberFormat="1" applyFont="1" applyBorder="1" applyAlignment="1">
      <alignment/>
    </xf>
    <xf numFmtId="201" fontId="2" fillId="2" borderId="5" xfId="17" applyNumberFormat="1" applyFont="1" applyFill="1" applyBorder="1" applyAlignment="1">
      <alignment horizontal="right"/>
    </xf>
    <xf numFmtId="0" fontId="21" fillId="0" borderId="5" xfId="0" applyFont="1" applyBorder="1" applyAlignment="1" quotePrefix="1">
      <alignment horizontal="left"/>
    </xf>
    <xf numFmtId="0" fontId="21" fillId="0" borderId="5" xfId="0" applyFont="1" applyBorder="1" applyAlignment="1" quotePrefix="1">
      <alignment/>
    </xf>
    <xf numFmtId="0" fontId="21" fillId="0" borderId="1" xfId="0" applyFont="1" applyBorder="1" applyAlignment="1" quotePrefix="1">
      <alignment horizontal="left"/>
    </xf>
    <xf numFmtId="0" fontId="21" fillId="0" borderId="3" xfId="0" applyFont="1" applyBorder="1" applyAlignment="1" quotePrefix="1">
      <alignment horizontal="left"/>
    </xf>
    <xf numFmtId="0" fontId="21" fillId="0" borderId="3" xfId="0" applyFont="1" applyBorder="1" applyAlignment="1">
      <alignment horizontal="left"/>
    </xf>
    <xf numFmtId="2" fontId="19" fillId="2" borderId="1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center"/>
    </xf>
    <xf numFmtId="2" fontId="7" fillId="0" borderId="5" xfId="0" applyNumberFormat="1" applyFont="1" applyBorder="1" applyAlignment="1">
      <alignment/>
    </xf>
    <xf numFmtId="2" fontId="7" fillId="2" borderId="5" xfId="0" applyNumberFormat="1" applyFont="1" applyFill="1" applyBorder="1" applyAlignment="1">
      <alignment/>
    </xf>
    <xf numFmtId="2" fontId="7" fillId="0" borderId="1" xfId="0" applyNumberFormat="1" applyFont="1" applyBorder="1" applyAlignment="1">
      <alignment vertical="center"/>
    </xf>
    <xf numFmtId="0" fontId="1" fillId="3" borderId="0" xfId="0" applyFont="1" applyFill="1" applyBorder="1" applyAlignment="1">
      <alignment horizontal="center"/>
    </xf>
    <xf numFmtId="201" fontId="1" fillId="3" borderId="0" xfId="17" applyNumberFormat="1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201" fontId="2" fillId="0" borderId="5" xfId="17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201" fontId="2" fillId="2" borderId="1" xfId="0" applyNumberFormat="1" applyFont="1" applyFill="1" applyBorder="1" applyAlignment="1">
      <alignment horizontal="right" vertical="center"/>
    </xf>
    <xf numFmtId="201" fontId="2" fillId="2" borderId="8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201" fontId="2" fillId="2" borderId="3" xfId="0" applyNumberFormat="1" applyFont="1" applyFill="1" applyBorder="1" applyAlignment="1">
      <alignment horizontal="right" vertical="center"/>
    </xf>
    <xf numFmtId="201" fontId="2" fillId="0" borderId="3" xfId="17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201" fontId="2" fillId="0" borderId="1" xfId="17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201" fontId="2" fillId="2" borderId="1" xfId="0" applyNumberFormat="1" applyFont="1" applyFill="1" applyBorder="1" applyAlignment="1">
      <alignment horizontal="center" vertical="center"/>
    </xf>
    <xf numFmtId="201" fontId="2" fillId="2" borderId="8" xfId="0" applyNumberFormat="1" applyFont="1" applyFill="1" applyBorder="1" applyAlignment="1">
      <alignment horizontal="center" vertical="center"/>
    </xf>
    <xf numFmtId="201" fontId="2" fillId="2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19" fillId="0" borderId="3" xfId="0" applyNumberFormat="1" applyFont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right" vertical="center"/>
    </xf>
    <xf numFmtId="2" fontId="19" fillId="2" borderId="3" xfId="0" applyNumberFormat="1" applyFont="1" applyFill="1" applyBorder="1" applyAlignment="1">
      <alignment horizontal="right" vertical="center"/>
    </xf>
    <xf numFmtId="2" fontId="19" fillId="2" borderId="1" xfId="0" applyNumberFormat="1" applyFont="1" applyFill="1" applyBorder="1" applyAlignment="1">
      <alignment horizontal="center" vertical="center"/>
    </xf>
    <xf numFmtId="2" fontId="19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2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3" fontId="1" fillId="0" borderId="9" xfId="17" applyNumberFormat="1" applyFont="1" applyBorder="1" applyAlignment="1">
      <alignment horizontal="center" vertical="center"/>
    </xf>
    <xf numFmtId="43" fontId="1" fillId="0" borderId="15" xfId="17" applyNumberFormat="1" applyFont="1" applyBorder="1" applyAlignment="1">
      <alignment horizontal="center" vertical="center"/>
    </xf>
    <xf numFmtId="201" fontId="1" fillId="0" borderId="9" xfId="17" applyNumberFormat="1" applyFont="1" applyBorder="1" applyAlignment="1">
      <alignment horizontal="center"/>
    </xf>
    <xf numFmtId="201" fontId="1" fillId="0" borderId="15" xfId="17" applyNumberFormat="1" applyFont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01" fontId="1" fillId="0" borderId="6" xfId="17" applyNumberFormat="1" applyFont="1" applyBorder="1" applyAlignment="1">
      <alignment horizontal="center" vertical="center"/>
    </xf>
    <xf numFmtId="201" fontId="1" fillId="0" borderId="2" xfId="17" applyNumberFormat="1" applyFont="1" applyBorder="1" applyAlignment="1">
      <alignment horizontal="center" vertical="center"/>
    </xf>
    <xf numFmtId="201" fontId="1" fillId="0" borderId="7" xfId="17" applyNumberFormat="1" applyFont="1" applyBorder="1" applyAlignment="1">
      <alignment horizontal="center" vertical="center"/>
    </xf>
    <xf numFmtId="201" fontId="1" fillId="0" borderId="4" xfId="17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7" fillId="0" borderId="5" xfId="17" applyFont="1" applyBorder="1" applyAlignment="1" quotePrefix="1">
      <alignment horizontal="center"/>
    </xf>
    <xf numFmtId="43" fontId="7" fillId="2" borderId="5" xfId="17" applyFont="1" applyFill="1" applyBorder="1" applyAlignment="1" quotePrefix="1">
      <alignment horizontal="center"/>
    </xf>
    <xf numFmtId="43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3" fontId="7" fillId="0" borderId="6" xfId="0" applyNumberFormat="1" applyFont="1" applyBorder="1" applyAlignment="1">
      <alignment horizontal="center" vertical="center"/>
    </xf>
    <xf numFmtId="43" fontId="7" fillId="0" borderId="2" xfId="0" applyNumberFormat="1" applyFont="1" applyBorder="1" applyAlignment="1">
      <alignment horizontal="center" vertical="center"/>
    </xf>
    <xf numFmtId="43" fontId="7" fillId="0" borderId="6" xfId="17" applyFont="1" applyBorder="1" applyAlignment="1">
      <alignment horizontal="right" vertical="center"/>
    </xf>
    <xf numFmtId="43" fontId="7" fillId="0" borderId="2" xfId="17" applyFont="1" applyBorder="1" applyAlignment="1">
      <alignment horizontal="right" vertical="center"/>
    </xf>
    <xf numFmtId="43" fontId="7" fillId="0" borderId="7" xfId="17" applyFont="1" applyBorder="1" applyAlignment="1">
      <alignment horizontal="right" vertical="center"/>
    </xf>
    <xf numFmtId="43" fontId="7" fillId="0" borderId="4" xfId="17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43" fontId="7" fillId="0" borderId="6" xfId="17" applyFont="1" applyBorder="1" applyAlignment="1" quotePrefix="1">
      <alignment horizontal="center" vertical="center"/>
    </xf>
    <xf numFmtId="43" fontId="7" fillId="0" borderId="11" xfId="17" applyFont="1" applyBorder="1" applyAlignment="1" quotePrefix="1">
      <alignment horizontal="center" vertical="center"/>
    </xf>
    <xf numFmtId="43" fontId="7" fillId="0" borderId="2" xfId="17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3" fontId="7" fillId="0" borderId="5" xfId="17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00" fontId="7" fillId="0" borderId="5" xfId="17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3" fontId="7" fillId="2" borderId="5" xfId="17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right" vertical="center"/>
    </xf>
    <xf numFmtId="2" fontId="7" fillId="0" borderId="3" xfId="0" applyNumberFormat="1" applyFont="1" applyBorder="1" applyAlignment="1">
      <alignment horizontal="right" vertical="center"/>
    </xf>
    <xf numFmtId="43" fontId="7" fillId="0" borderId="6" xfId="0" applyNumberFormat="1" applyFont="1" applyBorder="1" applyAlignment="1">
      <alignment horizontal="right" vertical="center"/>
    </xf>
    <xf numFmtId="43" fontId="7" fillId="0" borderId="2" xfId="0" applyNumberFormat="1" applyFont="1" applyBorder="1" applyAlignment="1">
      <alignment horizontal="right" vertical="center"/>
    </xf>
    <xf numFmtId="43" fontId="7" fillId="0" borderId="7" xfId="0" applyNumberFormat="1" applyFont="1" applyBorder="1" applyAlignment="1">
      <alignment horizontal="right" vertical="center"/>
    </xf>
    <xf numFmtId="43" fontId="7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43" fontId="7" fillId="2" borderId="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2" fontId="7" fillId="0" borderId="9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43" fontId="7" fillId="0" borderId="7" xfId="17" applyFont="1" applyBorder="1" applyAlignment="1" quotePrefix="1">
      <alignment horizontal="center" vertical="center"/>
    </xf>
    <xf numFmtId="43" fontId="7" fillId="0" borderId="14" xfId="17" applyFont="1" applyBorder="1" applyAlignment="1" quotePrefix="1">
      <alignment horizontal="center" vertical="center"/>
    </xf>
    <xf numFmtId="43" fontId="7" fillId="0" borderId="4" xfId="17" applyFont="1" applyBorder="1" applyAlignment="1" quotePrefix="1">
      <alignment horizontal="center" vertical="center"/>
    </xf>
    <xf numFmtId="201" fontId="1" fillId="2" borderId="5" xfId="17" applyNumberFormat="1" applyFont="1" applyFill="1" applyBorder="1" applyAlignment="1">
      <alignment horizontal="center"/>
    </xf>
    <xf numFmtId="43" fontId="7" fillId="2" borderId="9" xfId="17" applyFont="1" applyFill="1" applyBorder="1" applyAlignment="1">
      <alignment horizontal="center"/>
    </xf>
    <xf numFmtId="43" fontId="7" fillId="2" borderId="15" xfId="17" applyFont="1" applyFill="1" applyBorder="1" applyAlignment="1">
      <alignment horizontal="center"/>
    </xf>
    <xf numFmtId="43" fontId="7" fillId="0" borderId="6" xfId="17" applyFont="1" applyBorder="1" applyAlignment="1">
      <alignment horizontal="center" vertical="center"/>
    </xf>
    <xf numFmtId="43" fontId="7" fillId="0" borderId="2" xfId="17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right" vertical="center"/>
    </xf>
    <xf numFmtId="2" fontId="7" fillId="0" borderId="15" xfId="0" applyNumberFormat="1" applyFont="1" applyBorder="1" applyAlignment="1">
      <alignment horizontal="right" vertical="center"/>
    </xf>
    <xf numFmtId="43" fontId="7" fillId="0" borderId="6" xfId="17" applyFont="1" applyBorder="1" applyAlignment="1" quotePrefix="1">
      <alignment horizontal="right" vertical="center"/>
    </xf>
    <xf numFmtId="43" fontId="7" fillId="0" borderId="11" xfId="17" applyFont="1" applyBorder="1" applyAlignment="1" quotePrefix="1">
      <alignment horizontal="right" vertical="center"/>
    </xf>
    <xf numFmtId="43" fontId="7" fillId="0" borderId="2" xfId="17" applyFont="1" applyBorder="1" applyAlignment="1" quotePrefix="1">
      <alignment horizontal="right" vertical="center"/>
    </xf>
    <xf numFmtId="43" fontId="7" fillId="0" borderId="7" xfId="17" applyFont="1" applyBorder="1" applyAlignment="1" quotePrefix="1">
      <alignment horizontal="right" vertical="center"/>
    </xf>
    <xf numFmtId="43" fontId="7" fillId="0" borderId="14" xfId="17" applyFont="1" applyBorder="1" applyAlignment="1" quotePrefix="1">
      <alignment horizontal="right" vertical="center"/>
    </xf>
    <xf numFmtId="43" fontId="7" fillId="0" borderId="4" xfId="17" applyFont="1" applyBorder="1" applyAlignment="1" quotePrefix="1">
      <alignment horizontal="right" vertical="center"/>
    </xf>
    <xf numFmtId="0" fontId="1" fillId="0" borderId="5" xfId="0" applyFont="1" applyBorder="1" applyAlignment="1" quotePrefix="1">
      <alignment horizontal="left"/>
    </xf>
    <xf numFmtId="0" fontId="1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 quotePrefix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1" fillId="0" borderId="1" xfId="0" applyFont="1" applyBorder="1" applyAlignment="1" quotePrefix="1">
      <alignment horizontal="left"/>
    </xf>
    <xf numFmtId="0" fontId="1" fillId="0" borderId="1" xfId="0" applyFont="1" applyBorder="1" applyAlignment="1">
      <alignment horizontal="left"/>
    </xf>
    <xf numFmtId="0" fontId="15" fillId="0" borderId="5" xfId="0" applyFont="1" applyBorder="1" applyAlignment="1" quotePrefix="1">
      <alignment horizontal="left"/>
    </xf>
    <xf numFmtId="0" fontId="15" fillId="0" borderId="5" xfId="0" applyFont="1" applyBorder="1" applyAlignment="1">
      <alignment horizontal="left"/>
    </xf>
    <xf numFmtId="2" fontId="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4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5" borderId="0" xfId="0" applyFont="1" applyFill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2" fillId="0" borderId="9" xfId="0" applyFont="1" applyBorder="1" applyAlignment="1" quotePrefix="1">
      <alignment horizontal="left"/>
    </xf>
    <xf numFmtId="0" fontId="12" fillId="0" borderId="10" xfId="0" applyFont="1" applyBorder="1" applyAlignment="1" quotePrefix="1">
      <alignment horizontal="left"/>
    </xf>
    <xf numFmtId="0" fontId="12" fillId="0" borderId="15" xfId="0" applyFont="1" applyBorder="1" applyAlignment="1" quotePrefix="1">
      <alignment horizontal="left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0" fontId="1" fillId="6" borderId="6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3" xfId="0" applyBorder="1" applyAlignment="1">
      <alignment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licyandplan\&#3649;&#3612;&#3609;%203%20&#3611;&#3637;\&#3649;&#3612;&#3609;51-53(&#3611;&#3619;&#3633;&#3610;&#3611;&#3619;&#3640;&#3591;&#3649;&#3612;&#3609;)\&#3610;&#3607;&#3607;&#3637;&#3656;%205\&#3626;&#3635;&#3648;&#3609;&#3634;&#3586;&#3629;&#3591;%20&#3610;&#3607;&#3607;&#3637;&#3656;%205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10;&#3607;&#3607;&#3637;&#3656;%205\&#3626;&#3635;&#3648;&#3609;&#3634;&#3586;&#3629;&#3591;%20&#3610;&#3607;&#3607;&#3637;&#3656;%205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612;&#3621;&#3585;&#3634;&#3619;&#3604;&#3635;&#3648;&#3609;&#3636;&#3609;&#3591;&#3634;&#3609;&#3586;&#3629;&#3591;&#3611;&#3637;%20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จริง"/>
    </sheetNames>
    <sheetDataSet>
      <sheetData sheetId="0">
        <row r="56">
          <cell r="B56">
            <v>16</v>
          </cell>
          <cell r="D56">
            <v>16</v>
          </cell>
          <cell r="F56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จริง"/>
    </sheetNames>
    <sheetDataSet>
      <sheetData sheetId="0">
        <row r="13">
          <cell r="B13">
            <v>104</v>
          </cell>
          <cell r="C13">
            <v>184066500</v>
          </cell>
          <cell r="D13">
            <v>80</v>
          </cell>
          <cell r="E13">
            <v>52283800</v>
          </cell>
          <cell r="F13">
            <v>74</v>
          </cell>
          <cell r="G13">
            <v>53764350</v>
          </cell>
        </row>
        <row r="32">
          <cell r="B32">
            <v>51</v>
          </cell>
          <cell r="C32">
            <v>4550000</v>
          </cell>
          <cell r="D32">
            <v>53</v>
          </cell>
          <cell r="E32">
            <v>4450000</v>
          </cell>
          <cell r="F32">
            <v>53</v>
          </cell>
          <cell r="G32">
            <v>4450000</v>
          </cell>
        </row>
        <row r="55">
          <cell r="B55">
            <v>16</v>
          </cell>
          <cell r="C55">
            <v>6845000</v>
          </cell>
          <cell r="D55">
            <v>16</v>
          </cell>
          <cell r="E55">
            <v>6845000</v>
          </cell>
          <cell r="F55">
            <v>16</v>
          </cell>
          <cell r="G55">
            <v>6845000</v>
          </cell>
        </row>
        <row r="84">
          <cell r="B84">
            <v>30</v>
          </cell>
          <cell r="C84">
            <v>30443000</v>
          </cell>
          <cell r="D84">
            <v>26</v>
          </cell>
          <cell r="E84">
            <v>5743000</v>
          </cell>
          <cell r="F84">
            <v>25</v>
          </cell>
          <cell r="G84">
            <v>5193000</v>
          </cell>
        </row>
        <row r="121">
          <cell r="B121">
            <v>16</v>
          </cell>
          <cell r="C121">
            <v>9800000</v>
          </cell>
          <cell r="D121">
            <v>12</v>
          </cell>
          <cell r="E121">
            <v>4850000</v>
          </cell>
          <cell r="F121">
            <v>10</v>
          </cell>
          <cell r="G121">
            <v>2750000</v>
          </cell>
        </row>
        <row r="132">
          <cell r="B132">
            <v>6</v>
          </cell>
          <cell r="C132">
            <v>2120000</v>
          </cell>
          <cell r="D132">
            <v>5</v>
          </cell>
          <cell r="E132">
            <v>120000</v>
          </cell>
          <cell r="F132">
            <v>5</v>
          </cell>
          <cell r="G132">
            <v>120000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เงินอุดหนุน"/>
    </sheetNames>
    <sheetDataSet>
      <sheetData sheetId="0">
        <row r="24">
          <cell r="B24">
            <v>332000</v>
          </cell>
        </row>
        <row r="25">
          <cell r="B25">
            <v>258000</v>
          </cell>
        </row>
        <row r="59">
          <cell r="B59">
            <v>8806362.12</v>
          </cell>
        </row>
      </sheetData>
      <sheetData sheetId="1">
        <row r="50">
          <cell r="B50">
            <v>6201516.65</v>
          </cell>
        </row>
      </sheetData>
      <sheetData sheetId="2">
        <row r="11">
          <cell r="B11">
            <v>183235</v>
          </cell>
        </row>
      </sheetData>
      <sheetData sheetId="3">
        <row r="52">
          <cell r="B52">
            <v>3902169.45</v>
          </cell>
        </row>
      </sheetData>
      <sheetData sheetId="4">
        <row r="17">
          <cell r="B17">
            <v>4841768</v>
          </cell>
        </row>
      </sheetData>
      <sheetData sheetId="5">
        <row r="19">
          <cell r="B19">
            <v>105492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6">
      <selection activeCell="F26" sqref="F26"/>
    </sheetView>
  </sheetViews>
  <sheetFormatPr defaultColWidth="9.140625" defaultRowHeight="12.75"/>
  <cols>
    <col min="1" max="1" width="62.28125" style="2" customWidth="1"/>
    <col min="2" max="3" width="13.8515625" style="2" customWidth="1"/>
    <col min="4" max="16384" width="9.140625" style="2" customWidth="1"/>
  </cols>
  <sheetData>
    <row r="1" spans="1:3" ht="33" customHeight="1">
      <c r="A1" s="137" t="s">
        <v>0</v>
      </c>
      <c r="B1" s="138"/>
      <c r="C1" s="139"/>
    </row>
    <row r="2" spans="1:3" ht="23.25">
      <c r="A2" s="140" t="s">
        <v>1</v>
      </c>
      <c r="B2" s="141"/>
      <c r="C2" s="142"/>
    </row>
    <row r="3" spans="1:3" ht="23.25">
      <c r="A3" s="140" t="s">
        <v>2</v>
      </c>
      <c r="B3" s="141"/>
      <c r="C3" s="142"/>
    </row>
    <row r="4" spans="1:3" ht="23.25">
      <c r="A4" s="140" t="s">
        <v>3</v>
      </c>
      <c r="B4" s="141"/>
      <c r="C4" s="142"/>
    </row>
    <row r="5" spans="1:3" ht="23.25">
      <c r="A5" s="135" t="s">
        <v>4</v>
      </c>
      <c r="B5" s="3" t="s">
        <v>5</v>
      </c>
      <c r="C5" s="4" t="s">
        <v>7</v>
      </c>
    </row>
    <row r="6" spans="1:3" ht="23.25">
      <c r="A6" s="136"/>
      <c r="B6" s="5" t="s">
        <v>6</v>
      </c>
      <c r="C6" s="6" t="s">
        <v>6</v>
      </c>
    </row>
    <row r="7" spans="1:3" ht="23.25">
      <c r="A7" s="14" t="s">
        <v>8</v>
      </c>
      <c r="B7" s="7"/>
      <c r="C7" s="7"/>
    </row>
    <row r="8" spans="1:3" ht="23.25">
      <c r="A8" s="7" t="s">
        <v>9</v>
      </c>
      <c r="B8" s="28" t="s">
        <v>151</v>
      </c>
      <c r="C8" s="7"/>
    </row>
    <row r="9" spans="1:3" ht="23.25">
      <c r="A9" s="7" t="s">
        <v>10</v>
      </c>
      <c r="B9" s="28" t="s">
        <v>151</v>
      </c>
      <c r="C9" s="7"/>
    </row>
    <row r="10" spans="1:3" ht="23.25">
      <c r="A10" s="7" t="s">
        <v>11</v>
      </c>
      <c r="B10" s="28" t="s">
        <v>151</v>
      </c>
      <c r="C10" s="7"/>
    </row>
    <row r="11" spans="1:3" ht="23.25">
      <c r="A11" s="7" t="s">
        <v>15</v>
      </c>
      <c r="B11" s="28" t="s">
        <v>151</v>
      </c>
      <c r="C11" s="7"/>
    </row>
    <row r="12" spans="1:3" ht="23.25">
      <c r="A12" s="7" t="s">
        <v>12</v>
      </c>
      <c r="B12" s="28" t="s">
        <v>151</v>
      </c>
      <c r="C12" s="7"/>
    </row>
    <row r="13" spans="1:3" ht="23.25">
      <c r="A13" s="8" t="s">
        <v>13</v>
      </c>
      <c r="B13" s="143" t="s">
        <v>151</v>
      </c>
      <c r="C13" s="114"/>
    </row>
    <row r="14" spans="1:3" ht="23.25">
      <c r="A14" s="10" t="s">
        <v>14</v>
      </c>
      <c r="B14" s="133"/>
      <c r="C14" s="115"/>
    </row>
    <row r="15" spans="1:3" ht="23.25">
      <c r="A15" s="14" t="s">
        <v>16</v>
      </c>
      <c r="B15" s="29"/>
      <c r="C15" s="7"/>
    </row>
    <row r="16" spans="1:3" ht="23.25">
      <c r="A16" s="7" t="s">
        <v>17</v>
      </c>
      <c r="B16" s="28" t="s">
        <v>151</v>
      </c>
      <c r="C16" s="7"/>
    </row>
    <row r="17" spans="1:3" ht="23.25">
      <c r="A17" s="7" t="s">
        <v>18</v>
      </c>
      <c r="B17" s="28" t="s">
        <v>151</v>
      </c>
      <c r="C17" s="7"/>
    </row>
    <row r="18" spans="1:3" ht="23.25">
      <c r="A18" s="8" t="s">
        <v>19</v>
      </c>
      <c r="B18" s="143" t="s">
        <v>151</v>
      </c>
      <c r="C18" s="9"/>
    </row>
    <row r="19" spans="1:3" ht="23.25">
      <c r="A19" s="10" t="s">
        <v>20</v>
      </c>
      <c r="B19" s="133"/>
      <c r="C19" s="11"/>
    </row>
    <row r="20" spans="1:3" ht="23.25">
      <c r="A20" s="8" t="s">
        <v>21</v>
      </c>
      <c r="B20" s="143" t="s">
        <v>151</v>
      </c>
      <c r="C20" s="9"/>
    </row>
    <row r="21" spans="1:3" ht="23.25">
      <c r="A21" s="10" t="s">
        <v>22</v>
      </c>
      <c r="B21" s="133"/>
      <c r="C21" s="11"/>
    </row>
    <row r="22" spans="1:3" ht="23.25">
      <c r="A22" s="8" t="s">
        <v>23</v>
      </c>
      <c r="B22" s="143" t="s">
        <v>151</v>
      </c>
      <c r="C22" s="9"/>
    </row>
    <row r="23" spans="1:3" ht="23.25">
      <c r="A23" s="10" t="s">
        <v>24</v>
      </c>
      <c r="B23" s="133"/>
      <c r="C23" s="11"/>
    </row>
    <row r="24" spans="1:3" ht="23.25">
      <c r="A24" s="7" t="s">
        <v>25</v>
      </c>
      <c r="B24" s="28" t="s">
        <v>151</v>
      </c>
      <c r="C24" s="7"/>
    </row>
    <row r="25" spans="1:3" ht="23.25">
      <c r="A25" s="7" t="s">
        <v>26</v>
      </c>
      <c r="B25" s="28" t="s">
        <v>151</v>
      </c>
      <c r="C25" s="7"/>
    </row>
    <row r="26" spans="1:3" ht="23.25">
      <c r="A26" s="7" t="s">
        <v>27</v>
      </c>
      <c r="B26" s="28" t="s">
        <v>151</v>
      </c>
      <c r="C26" s="7"/>
    </row>
    <row r="27" spans="1:3" ht="23.25">
      <c r="A27" s="7" t="s">
        <v>28</v>
      </c>
      <c r="B27" s="27" t="s">
        <v>151</v>
      </c>
      <c r="C27" s="7"/>
    </row>
    <row r="28" spans="1:3" ht="23.25">
      <c r="A28" s="7" t="s">
        <v>29</v>
      </c>
      <c r="B28" s="27" t="s">
        <v>151</v>
      </c>
      <c r="C28" s="7"/>
    </row>
    <row r="29" spans="1:3" ht="23.25">
      <c r="A29" s="7" t="s">
        <v>30</v>
      </c>
      <c r="B29" s="27" t="s">
        <v>151</v>
      </c>
      <c r="C29" s="7"/>
    </row>
    <row r="30" spans="1:3" ht="23.25">
      <c r="A30" s="7" t="s">
        <v>31</v>
      </c>
      <c r="B30" s="27" t="s">
        <v>151</v>
      </c>
      <c r="C30" s="7"/>
    </row>
    <row r="31" spans="1:3" ht="23.25">
      <c r="A31" s="7" t="s">
        <v>32</v>
      </c>
      <c r="B31" s="47"/>
      <c r="C31" s="27" t="s">
        <v>151</v>
      </c>
    </row>
  </sheetData>
  <mergeCells count="9">
    <mergeCell ref="B13:B14"/>
    <mergeCell ref="B18:B19"/>
    <mergeCell ref="B20:B21"/>
    <mergeCell ref="B22:B23"/>
    <mergeCell ref="A5:A6"/>
    <mergeCell ref="A1:C1"/>
    <mergeCell ref="A2:C2"/>
    <mergeCell ref="A3:C3"/>
    <mergeCell ref="A4:C4"/>
  </mergeCells>
  <printOptions horizontalCentered="1" verticalCentered="1"/>
  <pageMargins left="0.5905511811023623" right="0.2755905511811024" top="0.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29" sqref="A29:F29"/>
    </sheetView>
  </sheetViews>
  <sheetFormatPr defaultColWidth="9.140625" defaultRowHeight="12.75"/>
  <cols>
    <col min="1" max="1" width="13.28125" style="1" customWidth="1"/>
    <col min="2" max="5" width="9.140625" style="1" customWidth="1"/>
    <col min="6" max="6" width="10.7109375" style="1" customWidth="1"/>
    <col min="7" max="16384" width="9.140625" style="1" customWidth="1"/>
  </cols>
  <sheetData>
    <row r="1" spans="1:9" ht="23.25">
      <c r="A1" s="308" t="s">
        <v>148</v>
      </c>
      <c r="B1" s="309"/>
      <c r="C1" s="309"/>
      <c r="D1" s="309"/>
      <c r="E1" s="309"/>
      <c r="F1" s="309"/>
      <c r="G1" s="309"/>
      <c r="H1" s="309"/>
      <c r="I1" s="310"/>
    </row>
    <row r="2" spans="1:9" ht="23.25">
      <c r="A2" s="311" t="s">
        <v>117</v>
      </c>
      <c r="B2" s="312"/>
      <c r="C2" s="312"/>
      <c r="D2" s="312"/>
      <c r="E2" s="312"/>
      <c r="F2" s="312"/>
      <c r="G2" s="312"/>
      <c r="H2" s="312"/>
      <c r="I2" s="313"/>
    </row>
    <row r="3" spans="1:9" ht="23.25">
      <c r="A3" s="319" t="s">
        <v>167</v>
      </c>
      <c r="B3" s="320"/>
      <c r="C3" s="320"/>
      <c r="D3" s="320"/>
      <c r="E3" s="320"/>
      <c r="F3" s="320"/>
      <c r="G3" s="320"/>
      <c r="H3" s="320"/>
      <c r="I3" s="321"/>
    </row>
    <row r="4" spans="1:9" ht="23.25">
      <c r="A4" s="270" t="s">
        <v>119</v>
      </c>
      <c r="B4" s="271"/>
      <c r="C4" s="271"/>
      <c r="D4" s="271"/>
      <c r="E4" s="271"/>
      <c r="F4" s="271"/>
      <c r="G4" s="271"/>
      <c r="H4" s="271"/>
      <c r="I4" s="322"/>
    </row>
    <row r="5" spans="1:9" ht="23.25">
      <c r="A5" s="268" t="s">
        <v>162</v>
      </c>
      <c r="B5" s="269"/>
      <c r="C5" s="269"/>
      <c r="D5" s="269"/>
      <c r="E5" s="269"/>
      <c r="F5" s="269"/>
      <c r="G5" s="269"/>
      <c r="H5" s="269"/>
      <c r="I5" s="316"/>
    </row>
    <row r="6" spans="1:9" ht="23.25">
      <c r="A6" s="317" t="s">
        <v>36</v>
      </c>
      <c r="B6" s="285"/>
      <c r="C6" s="285"/>
      <c r="D6" s="285"/>
      <c r="E6" s="285"/>
      <c r="F6" s="285"/>
      <c r="G6" s="285"/>
      <c r="H6" s="285"/>
      <c r="I6" s="318"/>
    </row>
    <row r="7" spans="1:9" ht="23.25">
      <c r="A7" s="51" t="s">
        <v>120</v>
      </c>
      <c r="B7" s="40" t="s">
        <v>126</v>
      </c>
      <c r="C7" s="40"/>
      <c r="D7" s="40" t="s">
        <v>134</v>
      </c>
      <c r="E7" s="40"/>
      <c r="F7" s="40"/>
      <c r="G7" s="40"/>
      <c r="H7" s="40"/>
      <c r="I7" s="52"/>
    </row>
    <row r="8" spans="1:9" ht="23.25">
      <c r="A8" s="51" t="s">
        <v>121</v>
      </c>
      <c r="B8" s="40" t="s">
        <v>127</v>
      </c>
      <c r="C8" s="40"/>
      <c r="D8" s="40" t="s">
        <v>135</v>
      </c>
      <c r="E8" s="40"/>
      <c r="F8" s="40"/>
      <c r="G8" s="40" t="s">
        <v>141</v>
      </c>
      <c r="H8" s="40"/>
      <c r="I8" s="52"/>
    </row>
    <row r="9" spans="1:9" ht="23.25">
      <c r="A9" s="51"/>
      <c r="B9" s="40" t="s">
        <v>128</v>
      </c>
      <c r="C9" s="40"/>
      <c r="D9" s="40" t="s">
        <v>136</v>
      </c>
      <c r="E9" s="40"/>
      <c r="F9" s="40"/>
      <c r="G9" s="40" t="s">
        <v>142</v>
      </c>
      <c r="H9" s="40"/>
      <c r="I9" s="52"/>
    </row>
    <row r="10" spans="1:9" ht="23.25">
      <c r="A10" s="51" t="s">
        <v>122</v>
      </c>
      <c r="B10" s="40" t="s">
        <v>129</v>
      </c>
      <c r="C10" s="40"/>
      <c r="D10" s="40" t="s">
        <v>137</v>
      </c>
      <c r="E10" s="40"/>
      <c r="F10" s="40"/>
      <c r="G10" s="40" t="s">
        <v>143</v>
      </c>
      <c r="H10" s="40"/>
      <c r="I10" s="52"/>
    </row>
    <row r="11" spans="1:9" ht="23.25">
      <c r="A11" s="51"/>
      <c r="B11" s="40" t="s">
        <v>130</v>
      </c>
      <c r="C11" s="40"/>
      <c r="D11" s="40" t="s">
        <v>138</v>
      </c>
      <c r="E11" s="40"/>
      <c r="F11" s="40"/>
      <c r="G11" s="40" t="s">
        <v>144</v>
      </c>
      <c r="H11" s="40"/>
      <c r="I11" s="52"/>
    </row>
    <row r="12" spans="1:9" ht="23.25">
      <c r="A12" s="51" t="s">
        <v>123</v>
      </c>
      <c r="B12" s="40" t="s">
        <v>131</v>
      </c>
      <c r="C12" s="40"/>
      <c r="D12" s="40" t="s">
        <v>139</v>
      </c>
      <c r="E12" s="40"/>
      <c r="F12" s="40"/>
      <c r="G12" s="40" t="s">
        <v>145</v>
      </c>
      <c r="H12" s="40"/>
      <c r="I12" s="52"/>
    </row>
    <row r="13" spans="1:9" ht="23.25">
      <c r="A13" s="51"/>
      <c r="B13" s="40" t="s">
        <v>132</v>
      </c>
      <c r="C13" s="40"/>
      <c r="D13" s="40" t="s">
        <v>140</v>
      </c>
      <c r="E13" s="40"/>
      <c r="F13" s="40"/>
      <c r="G13" s="40" t="s">
        <v>146</v>
      </c>
      <c r="H13" s="40"/>
      <c r="I13" s="52"/>
    </row>
    <row r="14" spans="1:9" ht="23.25">
      <c r="A14" s="51"/>
      <c r="B14" s="40" t="s">
        <v>133</v>
      </c>
      <c r="C14" s="40"/>
      <c r="D14" s="40"/>
      <c r="E14" s="40"/>
      <c r="F14" s="40"/>
      <c r="G14" s="40"/>
      <c r="H14" s="40"/>
      <c r="I14" s="52"/>
    </row>
    <row r="15" spans="1:9" ht="23.25">
      <c r="A15" s="51"/>
      <c r="B15" s="40"/>
      <c r="C15" s="40"/>
      <c r="D15" s="40"/>
      <c r="E15" s="40"/>
      <c r="F15" s="40"/>
      <c r="G15" s="40"/>
      <c r="H15" s="40"/>
      <c r="I15" s="52"/>
    </row>
    <row r="16" spans="1:9" ht="23.25">
      <c r="A16" s="53" t="s">
        <v>124</v>
      </c>
      <c r="B16" s="40"/>
      <c r="C16" s="40"/>
      <c r="D16" s="40"/>
      <c r="E16" s="40"/>
      <c r="F16" s="40"/>
      <c r="G16" s="40"/>
      <c r="H16" s="40"/>
      <c r="I16" s="52"/>
    </row>
    <row r="17" spans="1:9" ht="23.25">
      <c r="A17" s="51" t="s">
        <v>169</v>
      </c>
      <c r="B17" s="40"/>
      <c r="C17" s="40"/>
      <c r="D17" s="40"/>
      <c r="E17" s="40"/>
      <c r="F17" s="40"/>
      <c r="G17" s="40"/>
      <c r="H17" s="40"/>
      <c r="I17" s="52"/>
    </row>
    <row r="18" spans="1:9" ht="23.25">
      <c r="A18" s="51" t="s">
        <v>171</v>
      </c>
      <c r="B18" s="40"/>
      <c r="C18" s="40"/>
      <c r="D18" s="40"/>
      <c r="E18" s="40"/>
      <c r="F18" s="40"/>
      <c r="G18" s="40"/>
      <c r="H18" s="40"/>
      <c r="I18" s="52"/>
    </row>
    <row r="19" spans="1:9" ht="23.25">
      <c r="A19" s="270" t="s">
        <v>170</v>
      </c>
      <c r="B19" s="271"/>
      <c r="C19" s="271"/>
      <c r="D19" s="271"/>
      <c r="E19" s="271"/>
      <c r="F19" s="271"/>
      <c r="G19" s="271"/>
      <c r="H19" s="271"/>
      <c r="I19" s="322"/>
    </row>
    <row r="20" spans="1:9" ht="23.25">
      <c r="A20" s="181" t="s">
        <v>147</v>
      </c>
      <c r="B20" s="182"/>
      <c r="C20" s="182"/>
      <c r="D20" s="182"/>
      <c r="E20" s="182"/>
      <c r="F20" s="183"/>
      <c r="G20" s="15" t="s">
        <v>92</v>
      </c>
      <c r="H20" s="15" t="s">
        <v>93</v>
      </c>
      <c r="I20" s="15" t="s">
        <v>94</v>
      </c>
    </row>
    <row r="21" spans="1:9" ht="23.25">
      <c r="A21" s="272" t="s">
        <v>173</v>
      </c>
      <c r="B21" s="314"/>
      <c r="C21" s="314"/>
      <c r="D21" s="314"/>
      <c r="E21" s="314"/>
      <c r="F21" s="315"/>
      <c r="G21" s="27"/>
      <c r="H21" s="27" t="s">
        <v>151</v>
      </c>
      <c r="I21" s="7"/>
    </row>
    <row r="22" spans="1:9" ht="23.25">
      <c r="A22" s="272" t="s">
        <v>96</v>
      </c>
      <c r="B22" s="314"/>
      <c r="C22" s="314"/>
      <c r="D22" s="314"/>
      <c r="E22" s="314"/>
      <c r="F22" s="315"/>
      <c r="G22" s="27"/>
      <c r="H22" s="27" t="s">
        <v>151</v>
      </c>
      <c r="I22" s="7"/>
    </row>
    <row r="23" spans="1:9" ht="23.25">
      <c r="A23" s="272" t="s">
        <v>97</v>
      </c>
      <c r="B23" s="314"/>
      <c r="C23" s="314"/>
      <c r="D23" s="314"/>
      <c r="E23" s="314"/>
      <c r="F23" s="315"/>
      <c r="G23" s="18"/>
      <c r="H23" s="27" t="s">
        <v>151</v>
      </c>
      <c r="I23" s="7"/>
    </row>
    <row r="24" spans="1:9" ht="23.25">
      <c r="A24" s="272" t="s">
        <v>173</v>
      </c>
      <c r="B24" s="314"/>
      <c r="C24" s="314"/>
      <c r="D24" s="314"/>
      <c r="E24" s="314"/>
      <c r="F24" s="315"/>
      <c r="G24" s="25"/>
      <c r="H24" s="27"/>
      <c r="I24" s="27" t="s">
        <v>151</v>
      </c>
    </row>
    <row r="25" spans="1:9" ht="23.25">
      <c r="A25" s="272" t="s">
        <v>99</v>
      </c>
      <c r="B25" s="314"/>
      <c r="C25" s="314"/>
      <c r="D25" s="314"/>
      <c r="E25" s="314"/>
      <c r="F25" s="315"/>
      <c r="G25" s="26"/>
      <c r="H25" s="27" t="s">
        <v>151</v>
      </c>
      <c r="I25" s="27"/>
    </row>
    <row r="26" spans="1:9" ht="23.25">
      <c r="A26" s="272" t="s">
        <v>100</v>
      </c>
      <c r="B26" s="314"/>
      <c r="C26" s="314"/>
      <c r="D26" s="314"/>
      <c r="E26" s="314"/>
      <c r="F26" s="315"/>
      <c r="G26" s="18"/>
      <c r="H26" s="27" t="s">
        <v>151</v>
      </c>
      <c r="I26" s="7"/>
    </row>
    <row r="27" spans="1:9" ht="23.25">
      <c r="A27" s="317" t="s">
        <v>101</v>
      </c>
      <c r="B27" s="285"/>
      <c r="C27" s="285"/>
      <c r="D27" s="285"/>
      <c r="E27" s="285"/>
      <c r="F27" s="318"/>
      <c r="G27" s="221"/>
      <c r="H27" s="143" t="s">
        <v>151</v>
      </c>
      <c r="I27" s="221"/>
    </row>
    <row r="28" spans="1:9" ht="23.25">
      <c r="A28" s="270" t="s">
        <v>102</v>
      </c>
      <c r="B28" s="271"/>
      <c r="C28" s="271"/>
      <c r="D28" s="271"/>
      <c r="E28" s="271"/>
      <c r="F28" s="322"/>
      <c r="G28" s="223"/>
      <c r="H28" s="223"/>
      <c r="I28" s="223"/>
    </row>
    <row r="29" spans="1:9" ht="23.25">
      <c r="A29" s="272" t="s">
        <v>103</v>
      </c>
      <c r="B29" s="314"/>
      <c r="C29" s="314"/>
      <c r="D29" s="314"/>
      <c r="E29" s="314"/>
      <c r="F29" s="315"/>
      <c r="G29" s="18"/>
      <c r="H29" s="27" t="s">
        <v>151</v>
      </c>
      <c r="I29" s="7"/>
    </row>
  </sheetData>
  <mergeCells count="20">
    <mergeCell ref="G27:G28"/>
    <mergeCell ref="H27:H28"/>
    <mergeCell ref="I27:I28"/>
    <mergeCell ref="A29:F29"/>
    <mergeCell ref="A25:F25"/>
    <mergeCell ref="A26:F26"/>
    <mergeCell ref="A27:F27"/>
    <mergeCell ref="A28:F28"/>
    <mergeCell ref="A21:F21"/>
    <mergeCell ref="A22:F22"/>
    <mergeCell ref="A23:F23"/>
    <mergeCell ref="A24:F24"/>
    <mergeCell ref="A1:I1"/>
    <mergeCell ref="A2:I2"/>
    <mergeCell ref="A19:I19"/>
    <mergeCell ref="A20:F20"/>
    <mergeCell ref="A4:I4"/>
    <mergeCell ref="A3:I3"/>
    <mergeCell ref="A6:I6"/>
    <mergeCell ref="A5:I5"/>
  </mergeCells>
  <printOptions horizontalCentered="1"/>
  <pageMargins left="0.75" right="0.46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K22" sqref="K22:K23"/>
    </sheetView>
  </sheetViews>
  <sheetFormatPr defaultColWidth="9.140625" defaultRowHeight="12.75"/>
  <cols>
    <col min="1" max="1" width="13.28125" style="1" customWidth="1"/>
    <col min="2" max="5" width="9.140625" style="1" customWidth="1"/>
    <col min="6" max="6" width="10.7109375" style="1" customWidth="1"/>
    <col min="7" max="16384" width="9.140625" style="1" customWidth="1"/>
  </cols>
  <sheetData>
    <row r="1" spans="1:9" ht="23.25">
      <c r="A1" s="308" t="s">
        <v>148</v>
      </c>
      <c r="B1" s="309"/>
      <c r="C1" s="309"/>
      <c r="D1" s="309"/>
      <c r="E1" s="309"/>
      <c r="F1" s="309"/>
      <c r="G1" s="309"/>
      <c r="H1" s="309"/>
      <c r="I1" s="310"/>
    </row>
    <row r="2" spans="1:9" ht="23.25">
      <c r="A2" s="311" t="s">
        <v>117</v>
      </c>
      <c r="B2" s="312"/>
      <c r="C2" s="312"/>
      <c r="D2" s="312"/>
      <c r="E2" s="312"/>
      <c r="F2" s="312"/>
      <c r="G2" s="312"/>
      <c r="H2" s="312"/>
      <c r="I2" s="313"/>
    </row>
    <row r="3" spans="1:9" ht="23.25">
      <c r="A3" s="319" t="s">
        <v>167</v>
      </c>
      <c r="B3" s="320"/>
      <c r="C3" s="320"/>
      <c r="D3" s="320"/>
      <c r="E3" s="320"/>
      <c r="F3" s="320"/>
      <c r="G3" s="320"/>
      <c r="H3" s="320"/>
      <c r="I3" s="321"/>
    </row>
    <row r="4" spans="1:9" ht="23.25">
      <c r="A4" s="270" t="s">
        <v>119</v>
      </c>
      <c r="B4" s="271"/>
      <c r="C4" s="271"/>
      <c r="D4" s="271"/>
      <c r="E4" s="271"/>
      <c r="F4" s="271"/>
      <c r="G4" s="271"/>
      <c r="H4" s="271"/>
      <c r="I4" s="322"/>
    </row>
    <row r="5" spans="1:9" ht="23.25">
      <c r="A5" s="268" t="s">
        <v>168</v>
      </c>
      <c r="B5" s="269"/>
      <c r="C5" s="269"/>
      <c r="D5" s="269"/>
      <c r="E5" s="269"/>
      <c r="F5" s="269"/>
      <c r="G5" s="269"/>
      <c r="H5" s="269"/>
      <c r="I5" s="316"/>
    </row>
    <row r="6" spans="1:9" ht="23.25">
      <c r="A6" s="317" t="s">
        <v>36</v>
      </c>
      <c r="B6" s="285"/>
      <c r="C6" s="285"/>
      <c r="D6" s="285"/>
      <c r="E6" s="285"/>
      <c r="F6" s="285"/>
      <c r="G6" s="285"/>
      <c r="H6" s="285"/>
      <c r="I6" s="318"/>
    </row>
    <row r="7" spans="1:9" ht="23.25">
      <c r="A7" s="51" t="s">
        <v>120</v>
      </c>
      <c r="B7" s="40" t="s">
        <v>126</v>
      </c>
      <c r="C7" s="40"/>
      <c r="D7" s="40" t="s">
        <v>134</v>
      </c>
      <c r="E7" s="40"/>
      <c r="F7" s="40"/>
      <c r="G7" s="40"/>
      <c r="H7" s="40"/>
      <c r="I7" s="52"/>
    </row>
    <row r="8" spans="1:9" ht="23.25">
      <c r="A8" s="51" t="s">
        <v>121</v>
      </c>
      <c r="B8" s="40" t="s">
        <v>127</v>
      </c>
      <c r="C8" s="40"/>
      <c r="D8" s="40" t="s">
        <v>135</v>
      </c>
      <c r="E8" s="40"/>
      <c r="F8" s="40"/>
      <c r="G8" s="40" t="s">
        <v>141</v>
      </c>
      <c r="H8" s="40"/>
      <c r="I8" s="52"/>
    </row>
    <row r="9" spans="1:9" ht="23.25">
      <c r="A9" s="51"/>
      <c r="B9" s="40" t="s">
        <v>128</v>
      </c>
      <c r="C9" s="40"/>
      <c r="D9" s="40" t="s">
        <v>136</v>
      </c>
      <c r="E9" s="40"/>
      <c r="F9" s="40"/>
      <c r="G9" s="40" t="s">
        <v>142</v>
      </c>
      <c r="H9" s="40"/>
      <c r="I9" s="52"/>
    </row>
    <row r="10" spans="1:9" ht="23.25">
      <c r="A10" s="51" t="s">
        <v>122</v>
      </c>
      <c r="B10" s="40" t="s">
        <v>129</v>
      </c>
      <c r="C10" s="40"/>
      <c r="D10" s="40" t="s">
        <v>137</v>
      </c>
      <c r="E10" s="40"/>
      <c r="F10" s="40"/>
      <c r="G10" s="40" t="s">
        <v>143</v>
      </c>
      <c r="H10" s="40"/>
      <c r="I10" s="52"/>
    </row>
    <row r="11" spans="1:9" ht="23.25">
      <c r="A11" s="51"/>
      <c r="B11" s="40" t="s">
        <v>130</v>
      </c>
      <c r="C11" s="40"/>
      <c r="D11" s="40" t="s">
        <v>138</v>
      </c>
      <c r="E11" s="40"/>
      <c r="F11" s="40"/>
      <c r="G11" s="40" t="s">
        <v>144</v>
      </c>
      <c r="H11" s="40"/>
      <c r="I11" s="52"/>
    </row>
    <row r="12" spans="1:9" ht="23.25">
      <c r="A12" s="51" t="s">
        <v>123</v>
      </c>
      <c r="B12" s="40" t="s">
        <v>131</v>
      </c>
      <c r="C12" s="40"/>
      <c r="D12" s="40" t="s">
        <v>139</v>
      </c>
      <c r="E12" s="40"/>
      <c r="F12" s="40"/>
      <c r="G12" s="40" t="s">
        <v>145</v>
      </c>
      <c r="H12" s="40"/>
      <c r="I12" s="52"/>
    </row>
    <row r="13" spans="1:9" ht="23.25">
      <c r="A13" s="51"/>
      <c r="B13" s="40" t="s">
        <v>132</v>
      </c>
      <c r="C13" s="40"/>
      <c r="D13" s="40" t="s">
        <v>140</v>
      </c>
      <c r="E13" s="40"/>
      <c r="F13" s="40"/>
      <c r="G13" s="40" t="s">
        <v>146</v>
      </c>
      <c r="H13" s="40"/>
      <c r="I13" s="52"/>
    </row>
    <row r="14" spans="1:9" ht="23.25">
      <c r="A14" s="51"/>
      <c r="B14" s="40" t="s">
        <v>133</v>
      </c>
      <c r="C14" s="40"/>
      <c r="D14" s="40"/>
      <c r="E14" s="40"/>
      <c r="F14" s="40"/>
      <c r="G14" s="40"/>
      <c r="H14" s="40"/>
      <c r="I14" s="52"/>
    </row>
    <row r="15" spans="1:9" ht="23.25">
      <c r="A15" s="51"/>
      <c r="B15" s="40"/>
      <c r="C15" s="40"/>
      <c r="D15" s="40"/>
      <c r="E15" s="40"/>
      <c r="F15" s="40"/>
      <c r="G15" s="40"/>
      <c r="H15" s="40"/>
      <c r="I15" s="52"/>
    </row>
    <row r="16" spans="1:9" ht="23.25">
      <c r="A16" s="53" t="s">
        <v>124</v>
      </c>
      <c r="B16" s="40"/>
      <c r="C16" s="40"/>
      <c r="D16" s="40"/>
      <c r="E16" s="40"/>
      <c r="F16" s="40"/>
      <c r="G16" s="40"/>
      <c r="H16" s="40"/>
      <c r="I16" s="52"/>
    </row>
    <row r="17" spans="1:9" ht="23.25">
      <c r="A17" s="51" t="s">
        <v>169</v>
      </c>
      <c r="B17" s="40"/>
      <c r="C17" s="40"/>
      <c r="D17" s="40"/>
      <c r="E17" s="40"/>
      <c r="F17" s="40"/>
      <c r="G17" s="40"/>
      <c r="H17" s="40"/>
      <c r="I17" s="52"/>
    </row>
    <row r="18" spans="1:9" ht="23.25">
      <c r="A18" s="51" t="s">
        <v>171</v>
      </c>
      <c r="B18" s="40"/>
      <c r="C18" s="40"/>
      <c r="D18" s="40"/>
      <c r="E18" s="40"/>
      <c r="F18" s="40"/>
      <c r="G18" s="40"/>
      <c r="H18" s="40"/>
      <c r="I18" s="52"/>
    </row>
    <row r="19" spans="1:9" ht="23.25">
      <c r="A19" s="270" t="s">
        <v>170</v>
      </c>
      <c r="B19" s="271"/>
      <c r="C19" s="271"/>
      <c r="D19" s="271"/>
      <c r="E19" s="271"/>
      <c r="F19" s="271"/>
      <c r="G19" s="271"/>
      <c r="H19" s="271"/>
      <c r="I19" s="322"/>
    </row>
    <row r="20" spans="1:9" ht="23.25">
      <c r="A20" s="181" t="s">
        <v>147</v>
      </c>
      <c r="B20" s="182"/>
      <c r="C20" s="182"/>
      <c r="D20" s="182"/>
      <c r="E20" s="182"/>
      <c r="F20" s="183"/>
      <c r="G20" s="15" t="s">
        <v>92</v>
      </c>
      <c r="H20" s="15" t="s">
        <v>93</v>
      </c>
      <c r="I20" s="15" t="s">
        <v>94</v>
      </c>
    </row>
    <row r="21" spans="1:9" ht="23.25">
      <c r="A21" s="272" t="s">
        <v>173</v>
      </c>
      <c r="B21" s="314"/>
      <c r="C21" s="314"/>
      <c r="D21" s="314"/>
      <c r="E21" s="314"/>
      <c r="F21" s="315"/>
      <c r="G21" s="27"/>
      <c r="H21" s="27" t="s">
        <v>151</v>
      </c>
      <c r="I21" s="7"/>
    </row>
    <row r="22" spans="1:9" ht="23.25">
      <c r="A22" s="272" t="s">
        <v>96</v>
      </c>
      <c r="B22" s="314"/>
      <c r="C22" s="314"/>
      <c r="D22" s="314"/>
      <c r="E22" s="314"/>
      <c r="F22" s="315"/>
      <c r="G22" s="27"/>
      <c r="H22" s="27" t="s">
        <v>151</v>
      </c>
      <c r="I22" s="7"/>
    </row>
    <row r="23" spans="1:9" ht="23.25">
      <c r="A23" s="272" t="s">
        <v>97</v>
      </c>
      <c r="B23" s="314"/>
      <c r="C23" s="314"/>
      <c r="D23" s="314"/>
      <c r="E23" s="314"/>
      <c r="F23" s="315"/>
      <c r="G23" s="18"/>
      <c r="H23" s="27" t="s">
        <v>151</v>
      </c>
      <c r="I23" s="7"/>
    </row>
    <row r="24" spans="1:9" ht="23.25">
      <c r="A24" s="272" t="s">
        <v>173</v>
      </c>
      <c r="B24" s="314"/>
      <c r="C24" s="314"/>
      <c r="D24" s="314"/>
      <c r="E24" s="314"/>
      <c r="F24" s="315"/>
      <c r="G24" s="25"/>
      <c r="H24" s="27"/>
      <c r="I24" s="27" t="s">
        <v>151</v>
      </c>
    </row>
    <row r="25" spans="1:9" ht="23.25">
      <c r="A25" s="272" t="s">
        <v>99</v>
      </c>
      <c r="B25" s="314"/>
      <c r="C25" s="314"/>
      <c r="D25" s="314"/>
      <c r="E25" s="314"/>
      <c r="F25" s="315"/>
      <c r="G25" s="26"/>
      <c r="H25" s="27" t="s">
        <v>151</v>
      </c>
      <c r="I25" s="27"/>
    </row>
    <row r="26" spans="1:9" ht="23.25">
      <c r="A26" s="272" t="s">
        <v>100</v>
      </c>
      <c r="B26" s="314"/>
      <c r="C26" s="314"/>
      <c r="D26" s="314"/>
      <c r="E26" s="314"/>
      <c r="F26" s="315"/>
      <c r="G26" s="18"/>
      <c r="H26" s="27" t="s">
        <v>151</v>
      </c>
      <c r="I26" s="7"/>
    </row>
    <row r="27" spans="1:9" ht="23.25">
      <c r="A27" s="317" t="s">
        <v>101</v>
      </c>
      <c r="B27" s="285"/>
      <c r="C27" s="285"/>
      <c r="D27" s="285"/>
      <c r="E27" s="285"/>
      <c r="F27" s="318"/>
      <c r="G27" s="221"/>
      <c r="H27" s="143" t="s">
        <v>151</v>
      </c>
      <c r="I27" s="143"/>
    </row>
    <row r="28" spans="1:9" ht="23.25">
      <c r="A28" s="270" t="s">
        <v>102</v>
      </c>
      <c r="B28" s="271"/>
      <c r="C28" s="271"/>
      <c r="D28" s="271"/>
      <c r="E28" s="271"/>
      <c r="F28" s="322"/>
      <c r="G28" s="223"/>
      <c r="H28" s="223"/>
      <c r="I28" s="223"/>
    </row>
    <row r="29" spans="1:9" ht="23.25">
      <c r="A29" s="272" t="s">
        <v>103</v>
      </c>
      <c r="B29" s="314"/>
      <c r="C29" s="314"/>
      <c r="D29" s="314"/>
      <c r="E29" s="314"/>
      <c r="F29" s="315"/>
      <c r="G29" s="27" t="s">
        <v>151</v>
      </c>
      <c r="H29" s="27"/>
      <c r="I29" s="7"/>
    </row>
  </sheetData>
  <mergeCells count="20">
    <mergeCell ref="G27:G28"/>
    <mergeCell ref="H27:H28"/>
    <mergeCell ref="I27:I28"/>
    <mergeCell ref="A5:I5"/>
    <mergeCell ref="A6:I6"/>
    <mergeCell ref="A20:F20"/>
    <mergeCell ref="A19:I19"/>
    <mergeCell ref="A21:F21"/>
    <mergeCell ref="A22:F22"/>
    <mergeCell ref="A23:F23"/>
    <mergeCell ref="A1:I1"/>
    <mergeCell ref="A2:I2"/>
    <mergeCell ref="A4:I4"/>
    <mergeCell ref="A3:I3"/>
    <mergeCell ref="A24:F24"/>
    <mergeCell ref="A29:F29"/>
    <mergeCell ref="A25:F25"/>
    <mergeCell ref="A26:F26"/>
    <mergeCell ref="A27:F27"/>
    <mergeCell ref="A28:F28"/>
  </mergeCells>
  <printOptions horizontalCentered="1"/>
  <pageMargins left="0.75" right="0.46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L18" sqref="L18"/>
    </sheetView>
  </sheetViews>
  <sheetFormatPr defaultColWidth="9.140625" defaultRowHeight="12.75"/>
  <cols>
    <col min="1" max="1" width="13.28125" style="1" customWidth="1"/>
    <col min="2" max="5" width="9.140625" style="1" customWidth="1"/>
    <col min="6" max="6" width="10.7109375" style="1" customWidth="1"/>
    <col min="7" max="16384" width="9.140625" style="1" customWidth="1"/>
  </cols>
  <sheetData>
    <row r="1" spans="1:9" ht="23.25">
      <c r="A1" s="308" t="s">
        <v>148</v>
      </c>
      <c r="B1" s="309"/>
      <c r="C1" s="309"/>
      <c r="D1" s="309"/>
      <c r="E1" s="309"/>
      <c r="F1" s="309"/>
      <c r="G1" s="309"/>
      <c r="H1" s="309"/>
      <c r="I1" s="310"/>
    </row>
    <row r="2" spans="1:9" ht="23.25">
      <c r="A2" s="311" t="s">
        <v>117</v>
      </c>
      <c r="B2" s="312"/>
      <c r="C2" s="312"/>
      <c r="D2" s="312"/>
      <c r="E2" s="312"/>
      <c r="F2" s="312"/>
      <c r="G2" s="312"/>
      <c r="H2" s="312"/>
      <c r="I2" s="313"/>
    </row>
    <row r="3" spans="1:9" ht="23.25">
      <c r="A3" s="319" t="s">
        <v>167</v>
      </c>
      <c r="B3" s="320"/>
      <c r="C3" s="320"/>
      <c r="D3" s="320"/>
      <c r="E3" s="320"/>
      <c r="F3" s="320"/>
      <c r="G3" s="320"/>
      <c r="H3" s="320"/>
      <c r="I3" s="321"/>
    </row>
    <row r="4" spans="1:9" ht="23.25">
      <c r="A4" s="270" t="s">
        <v>119</v>
      </c>
      <c r="B4" s="271"/>
      <c r="C4" s="271"/>
      <c r="D4" s="271"/>
      <c r="E4" s="271"/>
      <c r="F4" s="271"/>
      <c r="G4" s="271"/>
      <c r="H4" s="271"/>
      <c r="I4" s="322"/>
    </row>
    <row r="5" spans="1:9" ht="23.25">
      <c r="A5" s="268" t="s">
        <v>163</v>
      </c>
      <c r="B5" s="269"/>
      <c r="C5" s="269"/>
      <c r="D5" s="269"/>
      <c r="E5" s="269"/>
      <c r="F5" s="269"/>
      <c r="G5" s="269"/>
      <c r="H5" s="269"/>
      <c r="I5" s="316"/>
    </row>
    <row r="6" spans="1:9" ht="23.25">
      <c r="A6" s="317" t="s">
        <v>36</v>
      </c>
      <c r="B6" s="285"/>
      <c r="C6" s="285"/>
      <c r="D6" s="285"/>
      <c r="E6" s="285"/>
      <c r="F6" s="285"/>
      <c r="G6" s="285"/>
      <c r="H6" s="285"/>
      <c r="I6" s="318"/>
    </row>
    <row r="7" spans="1:9" ht="23.25">
      <c r="A7" s="51" t="s">
        <v>120</v>
      </c>
      <c r="B7" s="40" t="s">
        <v>126</v>
      </c>
      <c r="C7" s="40"/>
      <c r="D7" s="40" t="s">
        <v>134</v>
      </c>
      <c r="E7" s="40"/>
      <c r="F7" s="40"/>
      <c r="G7" s="40"/>
      <c r="H7" s="40"/>
      <c r="I7" s="52"/>
    </row>
    <row r="8" spans="1:9" ht="23.25">
      <c r="A8" s="51" t="s">
        <v>121</v>
      </c>
      <c r="B8" s="40" t="s">
        <v>127</v>
      </c>
      <c r="C8" s="40"/>
      <c r="D8" s="40" t="s">
        <v>135</v>
      </c>
      <c r="E8" s="40"/>
      <c r="F8" s="40"/>
      <c r="G8" s="40" t="s">
        <v>141</v>
      </c>
      <c r="H8" s="40"/>
      <c r="I8" s="52"/>
    </row>
    <row r="9" spans="1:9" ht="23.25">
      <c r="A9" s="51"/>
      <c r="B9" s="40" t="s">
        <v>128</v>
      </c>
      <c r="C9" s="40"/>
      <c r="D9" s="40" t="s">
        <v>136</v>
      </c>
      <c r="E9" s="40"/>
      <c r="F9" s="40"/>
      <c r="G9" s="40" t="s">
        <v>142</v>
      </c>
      <c r="H9" s="40"/>
      <c r="I9" s="52"/>
    </row>
    <row r="10" spans="1:9" ht="23.25">
      <c r="A10" s="51" t="s">
        <v>122</v>
      </c>
      <c r="B10" s="40" t="s">
        <v>129</v>
      </c>
      <c r="C10" s="40"/>
      <c r="D10" s="40" t="s">
        <v>137</v>
      </c>
      <c r="E10" s="40"/>
      <c r="F10" s="40"/>
      <c r="G10" s="40" t="s">
        <v>143</v>
      </c>
      <c r="H10" s="40"/>
      <c r="I10" s="52"/>
    </row>
    <row r="11" spans="1:9" ht="23.25">
      <c r="A11" s="51"/>
      <c r="B11" s="40" t="s">
        <v>130</v>
      </c>
      <c r="C11" s="40"/>
      <c r="D11" s="40" t="s">
        <v>138</v>
      </c>
      <c r="E11" s="40"/>
      <c r="F11" s="40"/>
      <c r="G11" s="40" t="s">
        <v>144</v>
      </c>
      <c r="H11" s="40"/>
      <c r="I11" s="52"/>
    </row>
    <row r="12" spans="1:9" ht="23.25">
      <c r="A12" s="51" t="s">
        <v>123</v>
      </c>
      <c r="B12" s="40" t="s">
        <v>131</v>
      </c>
      <c r="C12" s="40"/>
      <c r="D12" s="40" t="s">
        <v>139</v>
      </c>
      <c r="E12" s="40"/>
      <c r="F12" s="40"/>
      <c r="G12" s="40" t="s">
        <v>145</v>
      </c>
      <c r="H12" s="40"/>
      <c r="I12" s="52"/>
    </row>
    <row r="13" spans="1:9" ht="23.25">
      <c r="A13" s="51"/>
      <c r="B13" s="40" t="s">
        <v>132</v>
      </c>
      <c r="C13" s="40"/>
      <c r="D13" s="40" t="s">
        <v>140</v>
      </c>
      <c r="E13" s="40"/>
      <c r="F13" s="40"/>
      <c r="G13" s="40" t="s">
        <v>146</v>
      </c>
      <c r="H13" s="40"/>
      <c r="I13" s="52"/>
    </row>
    <row r="14" spans="1:9" ht="23.25">
      <c r="A14" s="51"/>
      <c r="B14" s="40" t="s">
        <v>133</v>
      </c>
      <c r="C14" s="40"/>
      <c r="D14" s="40"/>
      <c r="E14" s="40"/>
      <c r="F14" s="40"/>
      <c r="G14" s="40"/>
      <c r="H14" s="40"/>
      <c r="I14" s="52"/>
    </row>
    <row r="15" spans="1:9" ht="23.25">
      <c r="A15" s="51"/>
      <c r="B15" s="40"/>
      <c r="C15" s="40"/>
      <c r="D15" s="40"/>
      <c r="E15" s="40"/>
      <c r="F15" s="40"/>
      <c r="G15" s="40"/>
      <c r="H15" s="40"/>
      <c r="I15" s="52"/>
    </row>
    <row r="16" spans="1:9" ht="23.25">
      <c r="A16" s="53" t="s">
        <v>124</v>
      </c>
      <c r="B16" s="40"/>
      <c r="C16" s="40"/>
      <c r="D16" s="40"/>
      <c r="E16" s="40"/>
      <c r="F16" s="40"/>
      <c r="G16" s="40"/>
      <c r="H16" s="40"/>
      <c r="I16" s="52"/>
    </row>
    <row r="17" spans="1:9" ht="23.25">
      <c r="A17" s="51" t="s">
        <v>169</v>
      </c>
      <c r="B17" s="40"/>
      <c r="C17" s="40"/>
      <c r="D17" s="40"/>
      <c r="E17" s="40"/>
      <c r="F17" s="40"/>
      <c r="G17" s="40"/>
      <c r="H17" s="40"/>
      <c r="I17" s="52"/>
    </row>
    <row r="18" spans="1:9" ht="23.25">
      <c r="A18" s="51" t="s">
        <v>171</v>
      </c>
      <c r="B18" s="40"/>
      <c r="C18" s="40"/>
      <c r="D18" s="40"/>
      <c r="E18" s="40"/>
      <c r="F18" s="40"/>
      <c r="G18" s="40"/>
      <c r="H18" s="40"/>
      <c r="I18" s="52"/>
    </row>
    <row r="19" spans="1:9" ht="23.25">
      <c r="A19" s="270" t="s">
        <v>170</v>
      </c>
      <c r="B19" s="271"/>
      <c r="C19" s="271"/>
      <c r="D19" s="271"/>
      <c r="E19" s="271"/>
      <c r="F19" s="271"/>
      <c r="G19" s="271"/>
      <c r="H19" s="271"/>
      <c r="I19" s="322"/>
    </row>
    <row r="20" spans="1:9" ht="23.25">
      <c r="A20" s="181" t="s">
        <v>147</v>
      </c>
      <c r="B20" s="182"/>
      <c r="C20" s="182"/>
      <c r="D20" s="182"/>
      <c r="E20" s="182"/>
      <c r="F20" s="183"/>
      <c r="G20" s="15" t="s">
        <v>92</v>
      </c>
      <c r="H20" s="15" t="s">
        <v>93</v>
      </c>
      <c r="I20" s="15" t="s">
        <v>94</v>
      </c>
    </row>
    <row r="21" spans="1:9" ht="23.25">
      <c r="A21" s="272" t="s">
        <v>173</v>
      </c>
      <c r="B21" s="314"/>
      <c r="C21" s="314"/>
      <c r="D21" s="314"/>
      <c r="E21" s="314"/>
      <c r="F21" s="315"/>
      <c r="G21" s="27"/>
      <c r="H21" s="27" t="s">
        <v>151</v>
      </c>
      <c r="I21" s="7"/>
    </row>
    <row r="22" spans="1:9" ht="23.25">
      <c r="A22" s="272" t="s">
        <v>96</v>
      </c>
      <c r="B22" s="314"/>
      <c r="C22" s="314"/>
      <c r="D22" s="314"/>
      <c r="E22" s="314"/>
      <c r="F22" s="315"/>
      <c r="G22" s="27" t="s">
        <v>151</v>
      </c>
      <c r="H22" s="27"/>
      <c r="I22" s="7"/>
    </row>
    <row r="23" spans="1:9" ht="23.25">
      <c r="A23" s="272" t="s">
        <v>97</v>
      </c>
      <c r="B23" s="314"/>
      <c r="C23" s="314"/>
      <c r="D23" s="314"/>
      <c r="E23" s="314"/>
      <c r="F23" s="315"/>
      <c r="G23" s="18"/>
      <c r="H23" s="27" t="s">
        <v>151</v>
      </c>
      <c r="I23" s="7"/>
    </row>
    <row r="24" spans="1:9" ht="23.25">
      <c r="A24" s="272" t="s">
        <v>173</v>
      </c>
      <c r="B24" s="314"/>
      <c r="C24" s="314"/>
      <c r="D24" s="314"/>
      <c r="E24" s="314"/>
      <c r="F24" s="315"/>
      <c r="G24" s="27" t="s">
        <v>151</v>
      </c>
      <c r="H24" s="27"/>
      <c r="I24" s="27"/>
    </row>
    <row r="25" spans="1:9" ht="23.25">
      <c r="A25" s="272" t="s">
        <v>99</v>
      </c>
      <c r="B25" s="314"/>
      <c r="C25" s="314"/>
      <c r="D25" s="314"/>
      <c r="E25" s="314"/>
      <c r="F25" s="315"/>
      <c r="G25" s="26"/>
      <c r="H25" s="27" t="s">
        <v>151</v>
      </c>
      <c r="I25" s="27"/>
    </row>
    <row r="26" spans="1:9" ht="23.25">
      <c r="A26" s="272" t="s">
        <v>100</v>
      </c>
      <c r="B26" s="314"/>
      <c r="C26" s="314"/>
      <c r="D26" s="314"/>
      <c r="E26" s="314"/>
      <c r="F26" s="315"/>
      <c r="G26" s="18"/>
      <c r="H26" s="27" t="s">
        <v>151</v>
      </c>
      <c r="I26" s="7"/>
    </row>
    <row r="27" spans="1:9" ht="23.25">
      <c r="A27" s="317" t="s">
        <v>101</v>
      </c>
      <c r="B27" s="285"/>
      <c r="C27" s="285"/>
      <c r="D27" s="285"/>
      <c r="E27" s="285"/>
      <c r="F27" s="318"/>
      <c r="G27" s="221"/>
      <c r="H27" s="143"/>
      <c r="I27" s="143" t="s">
        <v>151</v>
      </c>
    </row>
    <row r="28" spans="1:9" ht="23.25">
      <c r="A28" s="270" t="s">
        <v>102</v>
      </c>
      <c r="B28" s="271"/>
      <c r="C28" s="271"/>
      <c r="D28" s="271"/>
      <c r="E28" s="271"/>
      <c r="F28" s="322"/>
      <c r="G28" s="223"/>
      <c r="H28" s="223"/>
      <c r="I28" s="223"/>
    </row>
    <row r="29" spans="1:9" ht="23.25">
      <c r="A29" s="272" t="s">
        <v>103</v>
      </c>
      <c r="B29" s="314"/>
      <c r="C29" s="314"/>
      <c r="D29" s="314"/>
      <c r="E29" s="314"/>
      <c r="F29" s="315"/>
      <c r="G29" s="27"/>
      <c r="H29" s="27" t="s">
        <v>151</v>
      </c>
      <c r="I29" s="7"/>
    </row>
  </sheetData>
  <mergeCells count="20">
    <mergeCell ref="G27:G28"/>
    <mergeCell ref="H27:H28"/>
    <mergeCell ref="I27:I28"/>
    <mergeCell ref="A29:F29"/>
    <mergeCell ref="A25:F25"/>
    <mergeCell ref="A26:F26"/>
    <mergeCell ref="A27:F27"/>
    <mergeCell ref="A28:F28"/>
    <mergeCell ref="A21:F21"/>
    <mergeCell ref="A22:F22"/>
    <mergeCell ref="A23:F23"/>
    <mergeCell ref="A24:F24"/>
    <mergeCell ref="A19:I19"/>
    <mergeCell ref="A5:I5"/>
    <mergeCell ref="A6:I6"/>
    <mergeCell ref="A20:F20"/>
    <mergeCell ref="A1:I1"/>
    <mergeCell ref="A2:I2"/>
    <mergeCell ref="A4:I4"/>
    <mergeCell ref="A3:I3"/>
  </mergeCells>
  <printOptions horizontalCentered="1"/>
  <pageMargins left="0.75" right="0.46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16">
      <selection activeCell="J31" sqref="J31"/>
    </sheetView>
  </sheetViews>
  <sheetFormatPr defaultColWidth="9.140625" defaultRowHeight="12.75"/>
  <cols>
    <col min="1" max="1" width="13.28125" style="1" customWidth="1"/>
    <col min="2" max="5" width="9.140625" style="1" customWidth="1"/>
    <col min="6" max="6" width="10.7109375" style="1" customWidth="1"/>
    <col min="7" max="16384" width="9.140625" style="1" customWidth="1"/>
  </cols>
  <sheetData>
    <row r="1" spans="1:9" ht="23.25">
      <c r="A1" s="308" t="s">
        <v>148</v>
      </c>
      <c r="B1" s="309"/>
      <c r="C1" s="309"/>
      <c r="D1" s="309"/>
      <c r="E1" s="309"/>
      <c r="F1" s="309"/>
      <c r="G1" s="309"/>
      <c r="H1" s="309"/>
      <c r="I1" s="310"/>
    </row>
    <row r="2" spans="1:9" ht="23.25">
      <c r="A2" s="311" t="s">
        <v>117</v>
      </c>
      <c r="B2" s="312"/>
      <c r="C2" s="312"/>
      <c r="D2" s="312"/>
      <c r="E2" s="312"/>
      <c r="F2" s="312"/>
      <c r="G2" s="312"/>
      <c r="H2" s="312"/>
      <c r="I2" s="313"/>
    </row>
    <row r="3" spans="1:9" ht="23.25">
      <c r="A3" s="319" t="s">
        <v>167</v>
      </c>
      <c r="B3" s="320"/>
      <c r="C3" s="320"/>
      <c r="D3" s="320"/>
      <c r="E3" s="320"/>
      <c r="F3" s="320"/>
      <c r="G3" s="320"/>
      <c r="H3" s="320"/>
      <c r="I3" s="321"/>
    </row>
    <row r="4" spans="1:9" ht="23.25">
      <c r="A4" s="270" t="s">
        <v>119</v>
      </c>
      <c r="B4" s="271"/>
      <c r="C4" s="271"/>
      <c r="D4" s="271"/>
      <c r="E4" s="271"/>
      <c r="F4" s="271"/>
      <c r="G4" s="271"/>
      <c r="H4" s="271"/>
      <c r="I4" s="322"/>
    </row>
    <row r="5" spans="1:9" ht="23.25">
      <c r="A5" s="268" t="s">
        <v>164</v>
      </c>
      <c r="B5" s="269"/>
      <c r="C5" s="269"/>
      <c r="D5" s="269"/>
      <c r="E5" s="269"/>
      <c r="F5" s="269"/>
      <c r="G5" s="269"/>
      <c r="H5" s="269"/>
      <c r="I5" s="316"/>
    </row>
    <row r="6" spans="1:9" ht="23.25">
      <c r="A6" s="317" t="s">
        <v>36</v>
      </c>
      <c r="B6" s="285"/>
      <c r="C6" s="285"/>
      <c r="D6" s="285"/>
      <c r="E6" s="285"/>
      <c r="F6" s="285"/>
      <c r="G6" s="285"/>
      <c r="H6" s="285"/>
      <c r="I6" s="318"/>
    </row>
    <row r="7" spans="1:9" ht="23.25">
      <c r="A7" s="51" t="s">
        <v>120</v>
      </c>
      <c r="B7" s="40" t="s">
        <v>126</v>
      </c>
      <c r="C7" s="40"/>
      <c r="D7" s="40" t="s">
        <v>134</v>
      </c>
      <c r="E7" s="40"/>
      <c r="F7" s="40"/>
      <c r="G7" s="40"/>
      <c r="H7" s="40"/>
      <c r="I7" s="52"/>
    </row>
    <row r="8" spans="1:9" ht="23.25">
      <c r="A8" s="51" t="s">
        <v>121</v>
      </c>
      <c r="B8" s="40" t="s">
        <v>127</v>
      </c>
      <c r="C8" s="40"/>
      <c r="D8" s="40" t="s">
        <v>135</v>
      </c>
      <c r="E8" s="40"/>
      <c r="F8" s="40"/>
      <c r="G8" s="40" t="s">
        <v>141</v>
      </c>
      <c r="H8" s="40"/>
      <c r="I8" s="52"/>
    </row>
    <row r="9" spans="1:9" ht="23.25">
      <c r="A9" s="51"/>
      <c r="B9" s="40" t="s">
        <v>128</v>
      </c>
      <c r="C9" s="40"/>
      <c r="D9" s="40" t="s">
        <v>136</v>
      </c>
      <c r="E9" s="40"/>
      <c r="F9" s="40"/>
      <c r="G9" s="40" t="s">
        <v>142</v>
      </c>
      <c r="H9" s="40"/>
      <c r="I9" s="52"/>
    </row>
    <row r="10" spans="1:9" ht="23.25">
      <c r="A10" s="51" t="s">
        <v>122</v>
      </c>
      <c r="B10" s="40" t="s">
        <v>129</v>
      </c>
      <c r="C10" s="40"/>
      <c r="D10" s="40" t="s">
        <v>137</v>
      </c>
      <c r="E10" s="40"/>
      <c r="F10" s="40"/>
      <c r="G10" s="40" t="s">
        <v>143</v>
      </c>
      <c r="H10" s="40"/>
      <c r="I10" s="52"/>
    </row>
    <row r="11" spans="1:9" ht="23.25">
      <c r="A11" s="51"/>
      <c r="B11" s="40" t="s">
        <v>130</v>
      </c>
      <c r="C11" s="40"/>
      <c r="D11" s="40" t="s">
        <v>138</v>
      </c>
      <c r="E11" s="40"/>
      <c r="F11" s="40"/>
      <c r="G11" s="40" t="s">
        <v>144</v>
      </c>
      <c r="H11" s="40"/>
      <c r="I11" s="52"/>
    </row>
    <row r="12" spans="1:9" ht="23.25">
      <c r="A12" s="51" t="s">
        <v>123</v>
      </c>
      <c r="B12" s="40" t="s">
        <v>131</v>
      </c>
      <c r="C12" s="40"/>
      <c r="D12" s="40" t="s">
        <v>139</v>
      </c>
      <c r="E12" s="40"/>
      <c r="F12" s="40"/>
      <c r="G12" s="40" t="s">
        <v>145</v>
      </c>
      <c r="H12" s="40"/>
      <c r="I12" s="52"/>
    </row>
    <row r="13" spans="1:9" ht="23.25">
      <c r="A13" s="51"/>
      <c r="B13" s="40" t="s">
        <v>132</v>
      </c>
      <c r="C13" s="40"/>
      <c r="D13" s="40" t="s">
        <v>140</v>
      </c>
      <c r="E13" s="40"/>
      <c r="F13" s="40"/>
      <c r="G13" s="40" t="s">
        <v>146</v>
      </c>
      <c r="H13" s="40"/>
      <c r="I13" s="52"/>
    </row>
    <row r="14" spans="1:9" ht="23.25">
      <c r="A14" s="51"/>
      <c r="B14" s="40" t="s">
        <v>133</v>
      </c>
      <c r="C14" s="40"/>
      <c r="D14" s="40"/>
      <c r="E14" s="40"/>
      <c r="F14" s="40"/>
      <c r="G14" s="40"/>
      <c r="H14" s="40"/>
      <c r="I14" s="52"/>
    </row>
    <row r="15" spans="1:9" ht="23.25">
      <c r="A15" s="51"/>
      <c r="B15" s="40"/>
      <c r="C15" s="40"/>
      <c r="D15" s="40"/>
      <c r="E15" s="40"/>
      <c r="F15" s="40"/>
      <c r="G15" s="40"/>
      <c r="H15" s="40"/>
      <c r="I15" s="52"/>
    </row>
    <row r="16" spans="1:9" ht="23.25">
      <c r="A16" s="53" t="s">
        <v>124</v>
      </c>
      <c r="B16" s="40"/>
      <c r="C16" s="40"/>
      <c r="D16" s="40"/>
      <c r="E16" s="40"/>
      <c r="F16" s="40"/>
      <c r="G16" s="40"/>
      <c r="H16" s="40"/>
      <c r="I16" s="52"/>
    </row>
    <row r="17" spans="1:9" ht="23.25">
      <c r="A17" s="51" t="s">
        <v>169</v>
      </c>
      <c r="B17" s="40"/>
      <c r="C17" s="40"/>
      <c r="D17" s="40"/>
      <c r="E17" s="40"/>
      <c r="F17" s="40"/>
      <c r="G17" s="40"/>
      <c r="H17" s="40"/>
      <c r="I17" s="52"/>
    </row>
    <row r="18" spans="1:9" ht="23.25">
      <c r="A18" s="51" t="s">
        <v>171</v>
      </c>
      <c r="B18" s="40"/>
      <c r="C18" s="40"/>
      <c r="D18" s="40"/>
      <c r="E18" s="40"/>
      <c r="F18" s="40"/>
      <c r="G18" s="40"/>
      <c r="H18" s="40"/>
      <c r="I18" s="52"/>
    </row>
    <row r="19" spans="1:9" ht="23.25">
      <c r="A19" s="270" t="s">
        <v>170</v>
      </c>
      <c r="B19" s="271"/>
      <c r="C19" s="271"/>
      <c r="D19" s="271"/>
      <c r="E19" s="271"/>
      <c r="F19" s="271"/>
      <c r="G19" s="271"/>
      <c r="H19" s="271"/>
      <c r="I19" s="322"/>
    </row>
    <row r="20" spans="1:9" ht="23.25">
      <c r="A20" s="181" t="s">
        <v>147</v>
      </c>
      <c r="B20" s="182"/>
      <c r="C20" s="182"/>
      <c r="D20" s="182"/>
      <c r="E20" s="182"/>
      <c r="F20" s="183"/>
      <c r="G20" s="15" t="s">
        <v>92</v>
      </c>
      <c r="H20" s="15" t="s">
        <v>93</v>
      </c>
      <c r="I20" s="15" t="s">
        <v>94</v>
      </c>
    </row>
    <row r="21" spans="1:9" ht="23.25">
      <c r="A21" s="272" t="s">
        <v>173</v>
      </c>
      <c r="B21" s="314"/>
      <c r="C21" s="314"/>
      <c r="D21" s="314"/>
      <c r="E21" s="314"/>
      <c r="F21" s="315"/>
      <c r="G21" s="27"/>
      <c r="H21" s="27" t="s">
        <v>151</v>
      </c>
      <c r="I21" s="7"/>
    </row>
    <row r="22" spans="1:9" ht="23.25">
      <c r="A22" s="272" t="s">
        <v>96</v>
      </c>
      <c r="B22" s="314"/>
      <c r="C22" s="314"/>
      <c r="D22" s="314"/>
      <c r="E22" s="314"/>
      <c r="F22" s="315"/>
      <c r="G22" s="18"/>
      <c r="H22" s="27" t="s">
        <v>151</v>
      </c>
      <c r="I22" s="7"/>
    </row>
    <row r="23" spans="1:9" ht="23.25">
      <c r="A23" s="272" t="s">
        <v>97</v>
      </c>
      <c r="B23" s="314"/>
      <c r="C23" s="314"/>
      <c r="D23" s="314"/>
      <c r="E23" s="314"/>
      <c r="F23" s="315"/>
      <c r="G23" s="27"/>
      <c r="H23" s="27" t="s">
        <v>151</v>
      </c>
      <c r="I23" s="27"/>
    </row>
    <row r="24" spans="1:9" ht="23.25">
      <c r="A24" s="272" t="s">
        <v>173</v>
      </c>
      <c r="B24" s="314"/>
      <c r="C24" s="314"/>
      <c r="D24" s="314"/>
      <c r="E24" s="314"/>
      <c r="F24" s="315"/>
      <c r="G24" s="26"/>
      <c r="H24" s="27" t="s">
        <v>151</v>
      </c>
      <c r="I24" s="27"/>
    </row>
    <row r="25" spans="1:9" ht="23.25">
      <c r="A25" s="272" t="s">
        <v>99</v>
      </c>
      <c r="B25" s="314"/>
      <c r="C25" s="314"/>
      <c r="D25" s="314"/>
      <c r="E25" s="314"/>
      <c r="F25" s="315"/>
      <c r="G25" s="18"/>
      <c r="H25" s="27" t="s">
        <v>151</v>
      </c>
      <c r="I25" s="7"/>
    </row>
    <row r="26" spans="1:9" ht="23.25">
      <c r="A26" s="272" t="s">
        <v>100</v>
      </c>
      <c r="B26" s="314"/>
      <c r="C26" s="314"/>
      <c r="D26" s="314"/>
      <c r="E26" s="314"/>
      <c r="F26" s="315"/>
      <c r="G26" s="85"/>
      <c r="H26" s="86"/>
      <c r="I26" s="86" t="s">
        <v>151</v>
      </c>
    </row>
    <row r="27" spans="1:9" ht="23.25">
      <c r="A27" s="317" t="s">
        <v>101</v>
      </c>
      <c r="B27" s="285"/>
      <c r="C27" s="285"/>
      <c r="D27" s="285"/>
      <c r="E27" s="285"/>
      <c r="F27" s="318"/>
      <c r="G27" s="221"/>
      <c r="H27" s="143" t="s">
        <v>151</v>
      </c>
      <c r="I27" s="221"/>
    </row>
    <row r="28" spans="1:9" ht="23.25">
      <c r="A28" s="270" t="s">
        <v>102</v>
      </c>
      <c r="B28" s="271"/>
      <c r="C28" s="271"/>
      <c r="D28" s="271"/>
      <c r="E28" s="271"/>
      <c r="F28" s="322"/>
      <c r="G28" s="223"/>
      <c r="H28" s="133"/>
      <c r="I28" s="223"/>
    </row>
    <row r="29" spans="1:9" ht="23.25">
      <c r="A29" s="272" t="s">
        <v>103</v>
      </c>
      <c r="B29" s="314"/>
      <c r="C29" s="314"/>
      <c r="D29" s="314"/>
      <c r="E29" s="314"/>
      <c r="F29" s="315"/>
      <c r="G29" s="18"/>
      <c r="H29" s="27" t="s">
        <v>151</v>
      </c>
      <c r="I29" s="7"/>
    </row>
    <row r="35" spans="1:9" ht="23.25">
      <c r="A35" s="269" t="s">
        <v>165</v>
      </c>
      <c r="B35" s="269"/>
      <c r="C35" s="269"/>
      <c r="D35" s="269"/>
      <c r="E35" s="269"/>
      <c r="F35" s="269"/>
      <c r="G35" s="269"/>
      <c r="H35" s="269"/>
      <c r="I35" s="269"/>
    </row>
    <row r="36" spans="1:9" ht="23.25">
      <c r="A36" s="172" t="s">
        <v>119</v>
      </c>
      <c r="B36" s="172"/>
      <c r="C36" s="172"/>
      <c r="D36" s="172"/>
      <c r="E36" s="172"/>
      <c r="F36" s="172"/>
      <c r="G36" s="172"/>
      <c r="H36" s="172"/>
      <c r="I36" s="172"/>
    </row>
    <row r="37" spans="1:9" ht="23.25">
      <c r="A37" s="172" t="s">
        <v>36</v>
      </c>
      <c r="B37" s="172"/>
      <c r="C37" s="172"/>
      <c r="D37" s="172"/>
      <c r="E37" s="172"/>
      <c r="F37" s="172"/>
      <c r="G37" s="172"/>
      <c r="H37" s="172"/>
      <c r="I37" s="172"/>
    </row>
    <row r="38" spans="1:4" ht="23.25">
      <c r="A38" s="1" t="s">
        <v>120</v>
      </c>
      <c r="B38" s="1" t="s">
        <v>126</v>
      </c>
      <c r="D38" s="1" t="s">
        <v>134</v>
      </c>
    </row>
    <row r="39" spans="1:7" ht="23.25">
      <c r="A39" s="1" t="s">
        <v>121</v>
      </c>
      <c r="B39" s="1" t="s">
        <v>127</v>
      </c>
      <c r="D39" s="1" t="s">
        <v>135</v>
      </c>
      <c r="G39" s="1" t="s">
        <v>141</v>
      </c>
    </row>
    <row r="40" spans="2:7" ht="23.25">
      <c r="B40" s="1" t="s">
        <v>128</v>
      </c>
      <c r="D40" s="1" t="s">
        <v>136</v>
      </c>
      <c r="G40" s="1" t="s">
        <v>142</v>
      </c>
    </row>
    <row r="41" spans="1:7" ht="23.25">
      <c r="A41" s="1" t="s">
        <v>122</v>
      </c>
      <c r="B41" s="1" t="s">
        <v>129</v>
      </c>
      <c r="D41" s="1" t="s">
        <v>137</v>
      </c>
      <c r="G41" s="1" t="s">
        <v>143</v>
      </c>
    </row>
    <row r="42" spans="2:7" ht="23.25">
      <c r="B42" s="1" t="s">
        <v>130</v>
      </c>
      <c r="D42" s="1" t="s">
        <v>138</v>
      </c>
      <c r="G42" s="1" t="s">
        <v>144</v>
      </c>
    </row>
    <row r="43" spans="1:7" ht="23.25">
      <c r="A43" s="1" t="s">
        <v>123</v>
      </c>
      <c r="B43" s="1" t="s">
        <v>131</v>
      </c>
      <c r="D43" s="1" t="s">
        <v>139</v>
      </c>
      <c r="G43" s="1" t="s">
        <v>145</v>
      </c>
    </row>
    <row r="44" spans="2:7" ht="23.25">
      <c r="B44" s="1" t="s">
        <v>132</v>
      </c>
      <c r="D44" s="1" t="s">
        <v>140</v>
      </c>
      <c r="G44" s="1" t="s">
        <v>146</v>
      </c>
    </row>
    <row r="45" ht="23.25">
      <c r="B45" s="1" t="s">
        <v>133</v>
      </c>
    </row>
    <row r="47" ht="23.25">
      <c r="A47" s="19" t="s">
        <v>124</v>
      </c>
    </row>
    <row r="48" ht="23.25">
      <c r="A48" s="1" t="s">
        <v>149</v>
      </c>
    </row>
    <row r="49" ht="23.25">
      <c r="A49" s="1" t="s">
        <v>150</v>
      </c>
    </row>
    <row r="50" spans="1:9" ht="23.25">
      <c r="A50" s="181" t="s">
        <v>147</v>
      </c>
      <c r="B50" s="182"/>
      <c r="C50" s="182"/>
      <c r="D50" s="182"/>
      <c r="E50" s="182"/>
      <c r="F50" s="183"/>
      <c r="G50" s="7" t="s">
        <v>92</v>
      </c>
      <c r="H50" s="7" t="s">
        <v>93</v>
      </c>
      <c r="I50" s="7" t="s">
        <v>94</v>
      </c>
    </row>
    <row r="51" spans="1:9" ht="23.25">
      <c r="A51" s="272" t="s">
        <v>95</v>
      </c>
      <c r="B51" s="314"/>
      <c r="C51" s="314"/>
      <c r="D51" s="314"/>
      <c r="E51" s="314"/>
      <c r="F51" s="315"/>
      <c r="G51" s="7"/>
      <c r="H51" s="7"/>
      <c r="I51" s="7"/>
    </row>
    <row r="52" spans="1:9" ht="23.25">
      <c r="A52" s="272" t="s">
        <v>96</v>
      </c>
      <c r="B52" s="314"/>
      <c r="C52" s="314"/>
      <c r="D52" s="314"/>
      <c r="E52" s="314"/>
      <c r="F52" s="315"/>
      <c r="G52" s="18"/>
      <c r="H52" s="7"/>
      <c r="I52" s="7"/>
    </row>
    <row r="53" spans="1:9" ht="23.25">
      <c r="A53" s="272" t="s">
        <v>97</v>
      </c>
      <c r="B53" s="314"/>
      <c r="C53" s="314"/>
      <c r="D53" s="314"/>
      <c r="E53" s="314"/>
      <c r="F53" s="315"/>
      <c r="G53" s="18"/>
      <c r="H53" s="7"/>
      <c r="I53" s="7"/>
    </row>
    <row r="54" spans="1:9" ht="23.25">
      <c r="A54" s="272" t="s">
        <v>98</v>
      </c>
      <c r="B54" s="314"/>
      <c r="C54" s="314"/>
      <c r="D54" s="314"/>
      <c r="E54" s="314"/>
      <c r="F54" s="315"/>
      <c r="G54" s="18"/>
      <c r="H54" s="7"/>
      <c r="I54" s="7"/>
    </row>
    <row r="55" spans="1:9" ht="23.25">
      <c r="A55" s="272" t="s">
        <v>99</v>
      </c>
      <c r="B55" s="314"/>
      <c r="C55" s="314"/>
      <c r="D55" s="314"/>
      <c r="E55" s="314"/>
      <c r="F55" s="315"/>
      <c r="G55" s="18"/>
      <c r="H55" s="7"/>
      <c r="I55" s="7"/>
    </row>
    <row r="56" spans="1:9" ht="23.25">
      <c r="A56" s="272" t="s">
        <v>100</v>
      </c>
      <c r="B56" s="314"/>
      <c r="C56" s="314"/>
      <c r="D56" s="314"/>
      <c r="E56" s="314"/>
      <c r="F56" s="315"/>
      <c r="G56" s="18"/>
      <c r="H56" s="7"/>
      <c r="I56" s="7"/>
    </row>
    <row r="57" spans="1:9" ht="23.25">
      <c r="A57" s="268" t="s">
        <v>101</v>
      </c>
      <c r="B57" s="269"/>
      <c r="C57" s="269"/>
      <c r="D57" s="269"/>
      <c r="E57" s="269"/>
      <c r="F57" s="316"/>
      <c r="G57" s="25"/>
      <c r="H57" s="12"/>
      <c r="I57" s="12"/>
    </row>
    <row r="58" spans="1:9" ht="23.25">
      <c r="A58" s="270" t="s">
        <v>102</v>
      </c>
      <c r="B58" s="271"/>
      <c r="C58" s="271"/>
      <c r="D58" s="271"/>
      <c r="E58" s="271"/>
      <c r="F58" s="322"/>
      <c r="G58" s="26"/>
      <c r="H58" s="13"/>
      <c r="I58" s="13"/>
    </row>
    <row r="59" spans="1:9" ht="23.25">
      <c r="A59" s="272" t="s">
        <v>103</v>
      </c>
      <c r="B59" s="314"/>
      <c r="C59" s="314"/>
      <c r="D59" s="314"/>
      <c r="E59" s="314"/>
      <c r="F59" s="315"/>
      <c r="G59" s="18"/>
      <c r="H59" s="7"/>
      <c r="I59" s="7"/>
    </row>
    <row r="65" spans="1:9" ht="23.25">
      <c r="A65" s="269" t="s">
        <v>166</v>
      </c>
      <c r="B65" s="269"/>
      <c r="C65" s="269"/>
      <c r="D65" s="269"/>
      <c r="E65" s="269"/>
      <c r="F65" s="269"/>
      <c r="G65" s="269"/>
      <c r="H65" s="269"/>
      <c r="I65" s="269"/>
    </row>
    <row r="66" spans="1:9" ht="23.25">
      <c r="A66" s="172" t="s">
        <v>119</v>
      </c>
      <c r="B66" s="172"/>
      <c r="C66" s="172"/>
      <c r="D66" s="172"/>
      <c r="E66" s="172"/>
      <c r="F66" s="172"/>
      <c r="G66" s="172"/>
      <c r="H66" s="172"/>
      <c r="I66" s="172"/>
    </row>
    <row r="67" spans="1:9" ht="23.25">
      <c r="A67" s="172" t="s">
        <v>36</v>
      </c>
      <c r="B67" s="172"/>
      <c r="C67" s="172"/>
      <c r="D67" s="172"/>
      <c r="E67" s="172"/>
      <c r="F67" s="172"/>
      <c r="G67" s="172"/>
      <c r="H67" s="172"/>
      <c r="I67" s="172"/>
    </row>
    <row r="68" spans="1:4" ht="23.25">
      <c r="A68" s="1" t="s">
        <v>120</v>
      </c>
      <c r="B68" s="1" t="s">
        <v>126</v>
      </c>
      <c r="D68" s="1" t="s">
        <v>134</v>
      </c>
    </row>
    <row r="69" spans="1:7" ht="23.25">
      <c r="A69" s="1" t="s">
        <v>121</v>
      </c>
      <c r="B69" s="1" t="s">
        <v>127</v>
      </c>
      <c r="D69" s="1" t="s">
        <v>135</v>
      </c>
      <c r="G69" s="1" t="s">
        <v>141</v>
      </c>
    </row>
    <row r="70" spans="2:7" ht="23.25">
      <c r="B70" s="1" t="s">
        <v>128</v>
      </c>
      <c r="D70" s="1" t="s">
        <v>136</v>
      </c>
      <c r="G70" s="1" t="s">
        <v>142</v>
      </c>
    </row>
    <row r="71" spans="1:7" ht="23.25">
      <c r="A71" s="1" t="s">
        <v>122</v>
      </c>
      <c r="B71" s="1" t="s">
        <v>129</v>
      </c>
      <c r="D71" s="1" t="s">
        <v>137</v>
      </c>
      <c r="G71" s="1" t="s">
        <v>143</v>
      </c>
    </row>
    <row r="72" spans="2:7" ht="23.25">
      <c r="B72" s="1" t="s">
        <v>130</v>
      </c>
      <c r="D72" s="1" t="s">
        <v>138</v>
      </c>
      <c r="G72" s="1" t="s">
        <v>144</v>
      </c>
    </row>
    <row r="73" spans="1:7" ht="23.25">
      <c r="A73" s="1" t="s">
        <v>123</v>
      </c>
      <c r="B73" s="1" t="s">
        <v>131</v>
      </c>
      <c r="D73" s="1" t="s">
        <v>139</v>
      </c>
      <c r="G73" s="1" t="s">
        <v>145</v>
      </c>
    </row>
    <row r="74" spans="2:7" ht="23.25">
      <c r="B74" s="1" t="s">
        <v>132</v>
      </c>
      <c r="D74" s="1" t="s">
        <v>140</v>
      </c>
      <c r="G74" s="1" t="s">
        <v>146</v>
      </c>
    </row>
    <row r="75" ht="23.25">
      <c r="B75" s="1" t="s">
        <v>133</v>
      </c>
    </row>
    <row r="77" ht="23.25">
      <c r="A77" s="19" t="s">
        <v>124</v>
      </c>
    </row>
    <row r="78" ht="23.25">
      <c r="A78" s="1" t="s">
        <v>149</v>
      </c>
    </row>
    <row r="79" ht="23.25">
      <c r="A79" s="1" t="s">
        <v>150</v>
      </c>
    </row>
    <row r="80" spans="1:9" ht="23.25">
      <c r="A80" s="181" t="s">
        <v>147</v>
      </c>
      <c r="B80" s="182"/>
      <c r="C80" s="182"/>
      <c r="D80" s="182"/>
      <c r="E80" s="182"/>
      <c r="F80" s="183"/>
      <c r="G80" s="7" t="s">
        <v>92</v>
      </c>
      <c r="H80" s="7" t="s">
        <v>93</v>
      </c>
      <c r="I80" s="7" t="s">
        <v>94</v>
      </c>
    </row>
    <row r="81" spans="1:9" ht="23.25">
      <c r="A81" s="272" t="s">
        <v>95</v>
      </c>
      <c r="B81" s="314"/>
      <c r="C81" s="314"/>
      <c r="D81" s="314"/>
      <c r="E81" s="314"/>
      <c r="F81" s="315"/>
      <c r="G81" s="7"/>
      <c r="H81" s="7"/>
      <c r="I81" s="7"/>
    </row>
    <row r="82" spans="1:9" ht="23.25">
      <c r="A82" s="272" t="s">
        <v>96</v>
      </c>
      <c r="B82" s="314"/>
      <c r="C82" s="314"/>
      <c r="D82" s="314"/>
      <c r="E82" s="314"/>
      <c r="F82" s="315"/>
      <c r="G82" s="18"/>
      <c r="H82" s="7"/>
      <c r="I82" s="7"/>
    </row>
    <row r="83" spans="1:9" ht="23.25">
      <c r="A83" s="272" t="s">
        <v>97</v>
      </c>
      <c r="B83" s="314"/>
      <c r="C83" s="314"/>
      <c r="D83" s="314"/>
      <c r="E83" s="314"/>
      <c r="F83" s="315"/>
      <c r="G83" s="18"/>
      <c r="H83" s="7"/>
      <c r="I83" s="7"/>
    </row>
    <row r="84" spans="1:9" ht="23.25">
      <c r="A84" s="272" t="s">
        <v>98</v>
      </c>
      <c r="B84" s="314"/>
      <c r="C84" s="314"/>
      <c r="D84" s="314"/>
      <c r="E84" s="314"/>
      <c r="F84" s="315"/>
      <c r="G84" s="18"/>
      <c r="H84" s="7"/>
      <c r="I84" s="7"/>
    </row>
    <row r="85" spans="1:9" ht="23.25">
      <c r="A85" s="272" t="s">
        <v>99</v>
      </c>
      <c r="B85" s="314"/>
      <c r="C85" s="314"/>
      <c r="D85" s="314"/>
      <c r="E85" s="314"/>
      <c r="F85" s="315"/>
      <c r="G85" s="18"/>
      <c r="H85" s="7"/>
      <c r="I85" s="7"/>
    </row>
    <row r="86" spans="1:9" ht="23.25">
      <c r="A86" s="272" t="s">
        <v>100</v>
      </c>
      <c r="B86" s="314"/>
      <c r="C86" s="314"/>
      <c r="D86" s="314"/>
      <c r="E86" s="314"/>
      <c r="F86" s="315"/>
      <c r="G86" s="18"/>
      <c r="H86" s="7"/>
      <c r="I86" s="7"/>
    </row>
    <row r="87" spans="1:9" ht="23.25">
      <c r="A87" s="268" t="s">
        <v>101</v>
      </c>
      <c r="B87" s="269"/>
      <c r="C87" s="269"/>
      <c r="D87" s="269"/>
      <c r="E87" s="269"/>
      <c r="F87" s="316"/>
      <c r="G87" s="25"/>
      <c r="H87" s="12"/>
      <c r="I87" s="12"/>
    </row>
    <row r="88" spans="1:9" ht="23.25">
      <c r="A88" s="270" t="s">
        <v>102</v>
      </c>
      <c r="B88" s="271"/>
      <c r="C88" s="271"/>
      <c r="D88" s="271"/>
      <c r="E88" s="271"/>
      <c r="F88" s="322"/>
      <c r="G88" s="26"/>
      <c r="H88" s="13"/>
      <c r="I88" s="13"/>
    </row>
    <row r="89" spans="1:9" ht="23.25">
      <c r="A89" s="272" t="s">
        <v>103</v>
      </c>
      <c r="B89" s="314"/>
      <c r="C89" s="314"/>
      <c r="D89" s="314"/>
      <c r="E89" s="314"/>
      <c r="F89" s="315"/>
      <c r="G89" s="18"/>
      <c r="H89" s="7"/>
      <c r="I89" s="7"/>
    </row>
  </sheetData>
  <mergeCells count="46">
    <mergeCell ref="A1:I1"/>
    <mergeCell ref="A2:I2"/>
    <mergeCell ref="A4:I4"/>
    <mergeCell ref="A3:I3"/>
    <mergeCell ref="A5:I5"/>
    <mergeCell ref="A6:I6"/>
    <mergeCell ref="A20:F20"/>
    <mergeCell ref="A19:I19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5:I35"/>
    <mergeCell ref="A36:I36"/>
    <mergeCell ref="G27:G28"/>
    <mergeCell ref="H27:H28"/>
    <mergeCell ref="I27:I28"/>
    <mergeCell ref="A37:I37"/>
    <mergeCell ref="A50:F50"/>
    <mergeCell ref="A51:F51"/>
    <mergeCell ref="A52:F52"/>
    <mergeCell ref="A59:F59"/>
    <mergeCell ref="A65:I65"/>
    <mergeCell ref="A53:F53"/>
    <mergeCell ref="A54:F54"/>
    <mergeCell ref="A55:F55"/>
    <mergeCell ref="A56:F56"/>
    <mergeCell ref="A57:F57"/>
    <mergeCell ref="A58:F58"/>
    <mergeCell ref="A88:F88"/>
    <mergeCell ref="A89:F89"/>
    <mergeCell ref="A82:F82"/>
    <mergeCell ref="A83:F83"/>
    <mergeCell ref="A84:F84"/>
    <mergeCell ref="A85:F85"/>
    <mergeCell ref="A86:F86"/>
    <mergeCell ref="A87:F87"/>
    <mergeCell ref="A66:I66"/>
    <mergeCell ref="A67:I67"/>
    <mergeCell ref="A80:F80"/>
    <mergeCell ref="A81:F81"/>
  </mergeCells>
  <printOptions horizontalCentered="1"/>
  <pageMargins left="0.75" right="0.46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F18" sqref="F18"/>
    </sheetView>
  </sheetViews>
  <sheetFormatPr defaultColWidth="9.140625" defaultRowHeight="12.75"/>
  <cols>
    <col min="1" max="1" width="13.28125" style="1" customWidth="1"/>
    <col min="2" max="5" width="9.140625" style="1" customWidth="1"/>
    <col min="6" max="6" width="10.7109375" style="1" customWidth="1"/>
    <col min="7" max="16384" width="9.140625" style="1" customWidth="1"/>
  </cols>
  <sheetData>
    <row r="1" spans="1:9" ht="23.25">
      <c r="A1" s="308" t="s">
        <v>148</v>
      </c>
      <c r="B1" s="309"/>
      <c r="C1" s="309"/>
      <c r="D1" s="309"/>
      <c r="E1" s="309"/>
      <c r="F1" s="309"/>
      <c r="G1" s="309"/>
      <c r="H1" s="309"/>
      <c r="I1" s="310"/>
    </row>
    <row r="2" spans="1:9" ht="23.25">
      <c r="A2" s="311" t="s">
        <v>117</v>
      </c>
      <c r="B2" s="312"/>
      <c r="C2" s="312"/>
      <c r="D2" s="312"/>
      <c r="E2" s="312"/>
      <c r="F2" s="312"/>
      <c r="G2" s="312"/>
      <c r="H2" s="312"/>
      <c r="I2" s="313"/>
    </row>
    <row r="3" spans="1:9" ht="23.25">
      <c r="A3" s="319" t="s">
        <v>167</v>
      </c>
      <c r="B3" s="320"/>
      <c r="C3" s="320"/>
      <c r="D3" s="320"/>
      <c r="E3" s="320"/>
      <c r="F3" s="320"/>
      <c r="G3" s="320"/>
      <c r="H3" s="320"/>
      <c r="I3" s="321"/>
    </row>
    <row r="4" spans="1:9" ht="23.25">
      <c r="A4" s="270" t="s">
        <v>119</v>
      </c>
      <c r="B4" s="271"/>
      <c r="C4" s="271"/>
      <c r="D4" s="271"/>
      <c r="E4" s="271"/>
      <c r="F4" s="271"/>
      <c r="G4" s="271"/>
      <c r="H4" s="271"/>
      <c r="I4" s="322"/>
    </row>
    <row r="5" spans="1:9" ht="23.25">
      <c r="A5" s="268" t="s">
        <v>165</v>
      </c>
      <c r="B5" s="269"/>
      <c r="C5" s="269"/>
      <c r="D5" s="269"/>
      <c r="E5" s="269"/>
      <c r="F5" s="269"/>
      <c r="G5" s="269"/>
      <c r="H5" s="269"/>
      <c r="I5" s="316"/>
    </row>
    <row r="6" spans="1:9" ht="23.25">
      <c r="A6" s="317" t="s">
        <v>36</v>
      </c>
      <c r="B6" s="285"/>
      <c r="C6" s="285"/>
      <c r="D6" s="285"/>
      <c r="E6" s="285"/>
      <c r="F6" s="285"/>
      <c r="G6" s="285"/>
      <c r="H6" s="285"/>
      <c r="I6" s="318"/>
    </row>
    <row r="7" spans="1:9" ht="23.25">
      <c r="A7" s="51" t="s">
        <v>120</v>
      </c>
      <c r="B7" s="40" t="s">
        <v>126</v>
      </c>
      <c r="C7" s="40"/>
      <c r="D7" s="40" t="s">
        <v>134</v>
      </c>
      <c r="E7" s="40"/>
      <c r="F7" s="40"/>
      <c r="G7" s="40"/>
      <c r="H7" s="40"/>
      <c r="I7" s="52"/>
    </row>
    <row r="8" spans="1:9" ht="23.25">
      <c r="A8" s="51" t="s">
        <v>121</v>
      </c>
      <c r="B8" s="40" t="s">
        <v>127</v>
      </c>
      <c r="C8" s="40"/>
      <c r="D8" s="40" t="s">
        <v>135</v>
      </c>
      <c r="E8" s="40"/>
      <c r="F8" s="40"/>
      <c r="G8" s="40" t="s">
        <v>141</v>
      </c>
      <c r="H8" s="40"/>
      <c r="I8" s="52"/>
    </row>
    <row r="9" spans="1:9" ht="23.25">
      <c r="A9" s="51"/>
      <c r="B9" s="40" t="s">
        <v>128</v>
      </c>
      <c r="C9" s="40"/>
      <c r="D9" s="40" t="s">
        <v>136</v>
      </c>
      <c r="E9" s="40"/>
      <c r="F9" s="40"/>
      <c r="G9" s="40" t="s">
        <v>142</v>
      </c>
      <c r="H9" s="40"/>
      <c r="I9" s="52"/>
    </row>
    <row r="10" spans="1:9" ht="23.25">
      <c r="A10" s="51" t="s">
        <v>122</v>
      </c>
      <c r="B10" s="40" t="s">
        <v>129</v>
      </c>
      <c r="C10" s="40"/>
      <c r="D10" s="40" t="s">
        <v>137</v>
      </c>
      <c r="E10" s="40"/>
      <c r="F10" s="40"/>
      <c r="G10" s="40" t="s">
        <v>143</v>
      </c>
      <c r="H10" s="40"/>
      <c r="I10" s="52"/>
    </row>
    <row r="11" spans="1:9" ht="23.25">
      <c r="A11" s="51"/>
      <c r="B11" s="40" t="s">
        <v>130</v>
      </c>
      <c r="C11" s="40"/>
      <c r="D11" s="40" t="s">
        <v>138</v>
      </c>
      <c r="E11" s="40"/>
      <c r="F11" s="40"/>
      <c r="G11" s="40" t="s">
        <v>144</v>
      </c>
      <c r="H11" s="40"/>
      <c r="I11" s="52"/>
    </row>
    <row r="12" spans="1:9" ht="23.25">
      <c r="A12" s="51" t="s">
        <v>123</v>
      </c>
      <c r="B12" s="40" t="s">
        <v>131</v>
      </c>
      <c r="C12" s="40"/>
      <c r="D12" s="40" t="s">
        <v>139</v>
      </c>
      <c r="E12" s="40"/>
      <c r="F12" s="40"/>
      <c r="G12" s="40" t="s">
        <v>145</v>
      </c>
      <c r="H12" s="40"/>
      <c r="I12" s="52"/>
    </row>
    <row r="13" spans="1:9" ht="23.25">
      <c r="A13" s="51"/>
      <c r="B13" s="40" t="s">
        <v>132</v>
      </c>
      <c r="C13" s="40"/>
      <c r="D13" s="40" t="s">
        <v>140</v>
      </c>
      <c r="E13" s="40"/>
      <c r="F13" s="40"/>
      <c r="G13" s="40" t="s">
        <v>146</v>
      </c>
      <c r="H13" s="40"/>
      <c r="I13" s="52"/>
    </row>
    <row r="14" spans="1:9" ht="23.25">
      <c r="A14" s="51"/>
      <c r="B14" s="40" t="s">
        <v>133</v>
      </c>
      <c r="C14" s="40"/>
      <c r="D14" s="40"/>
      <c r="E14" s="40"/>
      <c r="F14" s="40"/>
      <c r="G14" s="40"/>
      <c r="H14" s="40"/>
      <c r="I14" s="52"/>
    </row>
    <row r="15" spans="1:9" ht="23.25">
      <c r="A15" s="51"/>
      <c r="B15" s="40"/>
      <c r="C15" s="40"/>
      <c r="D15" s="40"/>
      <c r="E15" s="40"/>
      <c r="F15" s="40"/>
      <c r="G15" s="40"/>
      <c r="H15" s="40"/>
      <c r="I15" s="52"/>
    </row>
    <row r="16" spans="1:9" ht="23.25">
      <c r="A16" s="53" t="s">
        <v>124</v>
      </c>
      <c r="B16" s="40"/>
      <c r="C16" s="40"/>
      <c r="D16" s="40"/>
      <c r="E16" s="40"/>
      <c r="F16" s="40"/>
      <c r="G16" s="40"/>
      <c r="H16" s="40"/>
      <c r="I16" s="52"/>
    </row>
    <row r="17" spans="1:9" ht="23.25">
      <c r="A17" s="51" t="s">
        <v>169</v>
      </c>
      <c r="B17" s="40"/>
      <c r="C17" s="40"/>
      <c r="D17" s="40"/>
      <c r="E17" s="40"/>
      <c r="F17" s="40"/>
      <c r="G17" s="40"/>
      <c r="H17" s="40"/>
      <c r="I17" s="52"/>
    </row>
    <row r="18" spans="1:9" ht="23.25">
      <c r="A18" s="51" t="s">
        <v>171</v>
      </c>
      <c r="B18" s="40"/>
      <c r="C18" s="40"/>
      <c r="D18" s="40"/>
      <c r="E18" s="40"/>
      <c r="F18" s="40"/>
      <c r="G18" s="40"/>
      <c r="H18" s="40"/>
      <c r="I18" s="52"/>
    </row>
    <row r="19" spans="1:9" ht="23.25">
      <c r="A19" s="270" t="s">
        <v>170</v>
      </c>
      <c r="B19" s="271"/>
      <c r="C19" s="271"/>
      <c r="D19" s="271"/>
      <c r="E19" s="271"/>
      <c r="F19" s="271"/>
      <c r="G19" s="271"/>
      <c r="H19" s="271"/>
      <c r="I19" s="322"/>
    </row>
    <row r="20" spans="1:9" ht="23.25">
      <c r="A20" s="181" t="s">
        <v>147</v>
      </c>
      <c r="B20" s="182"/>
      <c r="C20" s="182"/>
      <c r="D20" s="182"/>
      <c r="E20" s="182"/>
      <c r="F20" s="183"/>
      <c r="G20" s="15" t="s">
        <v>92</v>
      </c>
      <c r="H20" s="15" t="s">
        <v>93</v>
      </c>
      <c r="I20" s="15" t="s">
        <v>94</v>
      </c>
    </row>
    <row r="21" spans="1:9" ht="23.25">
      <c r="A21" s="272" t="s">
        <v>173</v>
      </c>
      <c r="B21" s="314"/>
      <c r="C21" s="314"/>
      <c r="D21" s="314"/>
      <c r="E21" s="314"/>
      <c r="F21" s="315"/>
      <c r="G21" s="27"/>
      <c r="H21" s="27" t="s">
        <v>151</v>
      </c>
      <c r="I21" s="7"/>
    </row>
    <row r="22" spans="1:9" ht="23.25">
      <c r="A22" s="272" t="s">
        <v>96</v>
      </c>
      <c r="B22" s="314"/>
      <c r="C22" s="314"/>
      <c r="D22" s="314"/>
      <c r="E22" s="314"/>
      <c r="F22" s="315"/>
      <c r="G22" s="18"/>
      <c r="H22" s="27" t="s">
        <v>151</v>
      </c>
      <c r="I22" s="7"/>
    </row>
    <row r="23" spans="1:9" ht="23.25">
      <c r="A23" s="272" t="s">
        <v>97</v>
      </c>
      <c r="B23" s="314"/>
      <c r="C23" s="314"/>
      <c r="D23" s="314"/>
      <c r="E23" s="314"/>
      <c r="F23" s="315"/>
      <c r="G23" s="27"/>
      <c r="H23" s="27" t="s">
        <v>151</v>
      </c>
      <c r="I23" s="27"/>
    </row>
    <row r="24" spans="1:9" ht="23.25">
      <c r="A24" s="272" t="s">
        <v>173</v>
      </c>
      <c r="B24" s="314"/>
      <c r="C24" s="314"/>
      <c r="D24" s="314"/>
      <c r="E24" s="314"/>
      <c r="F24" s="315"/>
      <c r="G24" s="26"/>
      <c r="H24" s="27" t="s">
        <v>151</v>
      </c>
      <c r="I24" s="27"/>
    </row>
    <row r="25" spans="1:9" ht="23.25">
      <c r="A25" s="272" t="s">
        <v>99</v>
      </c>
      <c r="B25" s="314"/>
      <c r="C25" s="314"/>
      <c r="D25" s="314"/>
      <c r="E25" s="314"/>
      <c r="F25" s="315"/>
      <c r="G25" s="18"/>
      <c r="H25" s="27" t="s">
        <v>151</v>
      </c>
      <c r="I25" s="7"/>
    </row>
    <row r="26" spans="1:9" ht="23.25">
      <c r="A26" s="272" t="s">
        <v>100</v>
      </c>
      <c r="B26" s="314"/>
      <c r="C26" s="314"/>
      <c r="D26" s="314"/>
      <c r="E26" s="314"/>
      <c r="F26" s="315"/>
      <c r="G26" s="70"/>
      <c r="H26" s="28" t="s">
        <v>151</v>
      </c>
      <c r="I26" s="28"/>
    </row>
    <row r="27" spans="1:9" ht="23.25">
      <c r="A27" s="317" t="s">
        <v>101</v>
      </c>
      <c r="B27" s="285"/>
      <c r="C27" s="285"/>
      <c r="D27" s="285"/>
      <c r="E27" s="285"/>
      <c r="F27" s="318"/>
      <c r="G27" s="221"/>
      <c r="H27" s="143" t="s">
        <v>151</v>
      </c>
      <c r="I27" s="221"/>
    </row>
    <row r="28" spans="1:9" ht="23.25">
      <c r="A28" s="270" t="s">
        <v>102</v>
      </c>
      <c r="B28" s="271"/>
      <c r="C28" s="271"/>
      <c r="D28" s="271"/>
      <c r="E28" s="271"/>
      <c r="F28" s="322"/>
      <c r="G28" s="223"/>
      <c r="H28" s="133"/>
      <c r="I28" s="223"/>
    </row>
    <row r="29" spans="1:9" ht="23.25">
      <c r="A29" s="272" t="s">
        <v>103</v>
      </c>
      <c r="B29" s="314"/>
      <c r="C29" s="314"/>
      <c r="D29" s="314"/>
      <c r="E29" s="314"/>
      <c r="F29" s="315"/>
      <c r="G29" s="18"/>
      <c r="H29" s="27" t="s">
        <v>151</v>
      </c>
      <c r="I29" s="7"/>
    </row>
  </sheetData>
  <mergeCells count="20">
    <mergeCell ref="A21:F21"/>
    <mergeCell ref="A22:F22"/>
    <mergeCell ref="G27:G28"/>
    <mergeCell ref="H27:H28"/>
    <mergeCell ref="I27:I28"/>
    <mergeCell ref="A29:F29"/>
    <mergeCell ref="A23:F23"/>
    <mergeCell ref="A24:F24"/>
    <mergeCell ref="A25:F25"/>
    <mergeCell ref="A26:F26"/>
    <mergeCell ref="A27:F27"/>
    <mergeCell ref="A28:F28"/>
    <mergeCell ref="A19:I19"/>
    <mergeCell ref="A5:I5"/>
    <mergeCell ref="A6:I6"/>
    <mergeCell ref="A20:F20"/>
    <mergeCell ref="A1:I1"/>
    <mergeCell ref="A2:I2"/>
    <mergeCell ref="A4:I4"/>
    <mergeCell ref="A3:I3"/>
  </mergeCells>
  <printOptions horizontalCentered="1"/>
  <pageMargins left="0.75" right="0.46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C7" sqref="C7"/>
    </sheetView>
  </sheetViews>
  <sheetFormatPr defaultColWidth="9.140625" defaultRowHeight="12.75"/>
  <cols>
    <col min="1" max="1" width="13.28125" style="1" customWidth="1"/>
    <col min="2" max="5" width="9.140625" style="1" customWidth="1"/>
    <col min="6" max="6" width="10.7109375" style="1" customWidth="1"/>
    <col min="7" max="16384" width="9.140625" style="1" customWidth="1"/>
  </cols>
  <sheetData>
    <row r="1" spans="1:9" ht="23.25">
      <c r="A1" s="308" t="s">
        <v>148</v>
      </c>
      <c r="B1" s="309"/>
      <c r="C1" s="309"/>
      <c r="D1" s="309"/>
      <c r="E1" s="309"/>
      <c r="F1" s="309"/>
      <c r="G1" s="309"/>
      <c r="H1" s="309"/>
      <c r="I1" s="310"/>
    </row>
    <row r="2" spans="1:9" ht="23.25">
      <c r="A2" s="311" t="s">
        <v>117</v>
      </c>
      <c r="B2" s="312"/>
      <c r="C2" s="312"/>
      <c r="D2" s="312"/>
      <c r="E2" s="312"/>
      <c r="F2" s="312"/>
      <c r="G2" s="312"/>
      <c r="H2" s="312"/>
      <c r="I2" s="313"/>
    </row>
    <row r="3" spans="1:9" ht="23.25">
      <c r="A3" s="319" t="s">
        <v>167</v>
      </c>
      <c r="B3" s="320"/>
      <c r="C3" s="320"/>
      <c r="D3" s="320"/>
      <c r="E3" s="320"/>
      <c r="F3" s="320"/>
      <c r="G3" s="320"/>
      <c r="H3" s="320"/>
      <c r="I3" s="321"/>
    </row>
    <row r="4" spans="1:9" ht="23.25">
      <c r="A4" s="270" t="s">
        <v>119</v>
      </c>
      <c r="B4" s="271"/>
      <c r="C4" s="271"/>
      <c r="D4" s="271"/>
      <c r="E4" s="271"/>
      <c r="F4" s="271"/>
      <c r="G4" s="271"/>
      <c r="H4" s="271"/>
      <c r="I4" s="322"/>
    </row>
    <row r="5" spans="1:9" ht="23.25">
      <c r="A5" s="268" t="s">
        <v>166</v>
      </c>
      <c r="B5" s="269"/>
      <c r="C5" s="269"/>
      <c r="D5" s="269"/>
      <c r="E5" s="269"/>
      <c r="F5" s="269"/>
      <c r="G5" s="269"/>
      <c r="H5" s="269"/>
      <c r="I5" s="316"/>
    </row>
    <row r="6" spans="1:9" ht="23.25">
      <c r="A6" s="317" t="s">
        <v>36</v>
      </c>
      <c r="B6" s="285"/>
      <c r="C6" s="285"/>
      <c r="D6" s="285"/>
      <c r="E6" s="285"/>
      <c r="F6" s="285"/>
      <c r="G6" s="285"/>
      <c r="H6" s="285"/>
      <c r="I6" s="318"/>
    </row>
    <row r="7" spans="1:9" ht="23.25">
      <c r="A7" s="51" t="s">
        <v>120</v>
      </c>
      <c r="B7" s="40" t="s">
        <v>126</v>
      </c>
      <c r="C7" s="40"/>
      <c r="D7" s="40" t="s">
        <v>134</v>
      </c>
      <c r="E7" s="40"/>
      <c r="F7" s="40"/>
      <c r="G7" s="40"/>
      <c r="H7" s="40"/>
      <c r="I7" s="52"/>
    </row>
    <row r="8" spans="1:9" ht="23.25">
      <c r="A8" s="51" t="s">
        <v>121</v>
      </c>
      <c r="B8" s="40" t="s">
        <v>127</v>
      </c>
      <c r="C8" s="40"/>
      <c r="D8" s="40" t="s">
        <v>135</v>
      </c>
      <c r="E8" s="40"/>
      <c r="F8" s="40"/>
      <c r="G8" s="40" t="s">
        <v>141</v>
      </c>
      <c r="H8" s="40"/>
      <c r="I8" s="52"/>
    </row>
    <row r="9" spans="1:9" ht="23.25">
      <c r="A9" s="51"/>
      <c r="B9" s="40" t="s">
        <v>128</v>
      </c>
      <c r="C9" s="40"/>
      <c r="D9" s="40" t="s">
        <v>136</v>
      </c>
      <c r="E9" s="40"/>
      <c r="F9" s="40"/>
      <c r="G9" s="40" t="s">
        <v>142</v>
      </c>
      <c r="H9" s="40"/>
      <c r="I9" s="52"/>
    </row>
    <row r="10" spans="1:9" ht="23.25">
      <c r="A10" s="51" t="s">
        <v>122</v>
      </c>
      <c r="B10" s="40" t="s">
        <v>129</v>
      </c>
      <c r="C10" s="40"/>
      <c r="D10" s="40" t="s">
        <v>137</v>
      </c>
      <c r="E10" s="40"/>
      <c r="F10" s="40"/>
      <c r="G10" s="40" t="s">
        <v>143</v>
      </c>
      <c r="H10" s="40"/>
      <c r="I10" s="52"/>
    </row>
    <row r="11" spans="1:9" ht="23.25">
      <c r="A11" s="51"/>
      <c r="B11" s="40" t="s">
        <v>130</v>
      </c>
      <c r="C11" s="40"/>
      <c r="D11" s="40" t="s">
        <v>138</v>
      </c>
      <c r="E11" s="40"/>
      <c r="F11" s="40"/>
      <c r="G11" s="40" t="s">
        <v>144</v>
      </c>
      <c r="H11" s="40"/>
      <c r="I11" s="52"/>
    </row>
    <row r="12" spans="1:9" ht="23.25">
      <c r="A12" s="51" t="s">
        <v>123</v>
      </c>
      <c r="B12" s="40" t="s">
        <v>131</v>
      </c>
      <c r="C12" s="40"/>
      <c r="D12" s="40" t="s">
        <v>139</v>
      </c>
      <c r="E12" s="40"/>
      <c r="F12" s="40"/>
      <c r="G12" s="40" t="s">
        <v>145</v>
      </c>
      <c r="H12" s="40"/>
      <c r="I12" s="52"/>
    </row>
    <row r="13" spans="1:9" ht="23.25">
      <c r="A13" s="51"/>
      <c r="B13" s="40" t="s">
        <v>132</v>
      </c>
      <c r="C13" s="40"/>
      <c r="D13" s="40" t="s">
        <v>140</v>
      </c>
      <c r="E13" s="40"/>
      <c r="F13" s="40"/>
      <c r="G13" s="40" t="s">
        <v>146</v>
      </c>
      <c r="H13" s="40"/>
      <c r="I13" s="52"/>
    </row>
    <row r="14" spans="1:9" ht="23.25">
      <c r="A14" s="51"/>
      <c r="B14" s="40" t="s">
        <v>133</v>
      </c>
      <c r="C14" s="40"/>
      <c r="D14" s="40"/>
      <c r="E14" s="40"/>
      <c r="F14" s="40"/>
      <c r="G14" s="40"/>
      <c r="H14" s="40"/>
      <c r="I14" s="52"/>
    </row>
    <row r="15" spans="1:9" ht="23.25">
      <c r="A15" s="51"/>
      <c r="B15" s="40"/>
      <c r="C15" s="40"/>
      <c r="D15" s="40"/>
      <c r="E15" s="40"/>
      <c r="F15" s="40"/>
      <c r="G15" s="40"/>
      <c r="H15" s="40"/>
      <c r="I15" s="52"/>
    </row>
    <row r="16" spans="1:9" ht="23.25">
      <c r="A16" s="53" t="s">
        <v>124</v>
      </c>
      <c r="B16" s="40"/>
      <c r="C16" s="40"/>
      <c r="D16" s="40"/>
      <c r="E16" s="40"/>
      <c r="F16" s="40"/>
      <c r="G16" s="40"/>
      <c r="H16" s="40"/>
      <c r="I16" s="52"/>
    </row>
    <row r="17" spans="1:9" ht="23.25">
      <c r="A17" s="51" t="s">
        <v>169</v>
      </c>
      <c r="B17" s="40"/>
      <c r="C17" s="40"/>
      <c r="D17" s="40"/>
      <c r="E17" s="40"/>
      <c r="F17" s="40"/>
      <c r="G17" s="40"/>
      <c r="H17" s="40"/>
      <c r="I17" s="52"/>
    </row>
    <row r="18" spans="1:9" ht="23.25">
      <c r="A18" s="51" t="s">
        <v>171</v>
      </c>
      <c r="B18" s="40"/>
      <c r="C18" s="40"/>
      <c r="D18" s="40"/>
      <c r="E18" s="40"/>
      <c r="F18" s="40"/>
      <c r="G18" s="40"/>
      <c r="H18" s="40"/>
      <c r="I18" s="52"/>
    </row>
    <row r="19" spans="1:9" ht="23.25">
      <c r="A19" s="270" t="s">
        <v>170</v>
      </c>
      <c r="B19" s="271"/>
      <c r="C19" s="271"/>
      <c r="D19" s="271"/>
      <c r="E19" s="271"/>
      <c r="F19" s="271"/>
      <c r="G19" s="271"/>
      <c r="H19" s="271"/>
      <c r="I19" s="322"/>
    </row>
    <row r="20" spans="1:9" ht="23.25">
      <c r="A20" s="181" t="s">
        <v>147</v>
      </c>
      <c r="B20" s="182"/>
      <c r="C20" s="182"/>
      <c r="D20" s="182"/>
      <c r="E20" s="182"/>
      <c r="F20" s="183"/>
      <c r="G20" s="15" t="s">
        <v>92</v>
      </c>
      <c r="H20" s="15" t="s">
        <v>93</v>
      </c>
      <c r="I20" s="15" t="s">
        <v>94</v>
      </c>
    </row>
    <row r="21" spans="1:9" ht="23.25">
      <c r="A21" s="272" t="s">
        <v>173</v>
      </c>
      <c r="B21" s="314"/>
      <c r="C21" s="314"/>
      <c r="D21" s="314"/>
      <c r="E21" s="314"/>
      <c r="F21" s="315"/>
      <c r="G21" s="27" t="s">
        <v>151</v>
      </c>
      <c r="H21" s="27"/>
      <c r="I21" s="7"/>
    </row>
    <row r="22" spans="1:9" ht="23.25">
      <c r="A22" s="272" t="s">
        <v>96</v>
      </c>
      <c r="B22" s="314"/>
      <c r="C22" s="314"/>
      <c r="D22" s="314"/>
      <c r="E22" s="314"/>
      <c r="F22" s="315"/>
      <c r="G22" s="27" t="s">
        <v>151</v>
      </c>
      <c r="H22" s="27"/>
      <c r="I22" s="7"/>
    </row>
    <row r="23" spans="1:9" ht="23.25">
      <c r="A23" s="272" t="s">
        <v>97</v>
      </c>
      <c r="B23" s="314"/>
      <c r="C23" s="314"/>
      <c r="D23" s="314"/>
      <c r="E23" s="314"/>
      <c r="F23" s="315"/>
      <c r="G23" s="27"/>
      <c r="H23" s="27" t="s">
        <v>151</v>
      </c>
      <c r="I23" s="27"/>
    </row>
    <row r="24" spans="1:9" ht="23.25">
      <c r="A24" s="272" t="s">
        <v>173</v>
      </c>
      <c r="B24" s="314"/>
      <c r="C24" s="314"/>
      <c r="D24" s="314"/>
      <c r="E24" s="314"/>
      <c r="F24" s="315"/>
      <c r="G24" s="26"/>
      <c r="H24" s="27" t="s">
        <v>151</v>
      </c>
      <c r="I24" s="27"/>
    </row>
    <row r="25" spans="1:9" ht="23.25">
      <c r="A25" s="272" t="s">
        <v>99</v>
      </c>
      <c r="B25" s="314"/>
      <c r="C25" s="314"/>
      <c r="D25" s="314"/>
      <c r="E25" s="314"/>
      <c r="F25" s="315"/>
      <c r="G25" s="18"/>
      <c r="H25" s="27" t="s">
        <v>151</v>
      </c>
      <c r="I25" s="7"/>
    </row>
    <row r="26" spans="1:9" ht="23.25">
      <c r="A26" s="272" t="s">
        <v>100</v>
      </c>
      <c r="B26" s="314"/>
      <c r="C26" s="314"/>
      <c r="D26" s="314"/>
      <c r="E26" s="314"/>
      <c r="F26" s="315"/>
      <c r="G26" s="85"/>
      <c r="H26" s="83" t="s">
        <v>151</v>
      </c>
      <c r="I26" s="86"/>
    </row>
    <row r="27" spans="1:9" ht="23.25">
      <c r="A27" s="317" t="s">
        <v>101</v>
      </c>
      <c r="B27" s="285"/>
      <c r="C27" s="285"/>
      <c r="D27" s="285"/>
      <c r="E27" s="285"/>
      <c r="F27" s="318"/>
      <c r="G27" s="221"/>
      <c r="H27" s="143" t="s">
        <v>151</v>
      </c>
      <c r="I27" s="221"/>
    </row>
    <row r="28" spans="1:9" ht="23.25">
      <c r="A28" s="270" t="s">
        <v>102</v>
      </c>
      <c r="B28" s="271"/>
      <c r="C28" s="271"/>
      <c r="D28" s="271"/>
      <c r="E28" s="271"/>
      <c r="F28" s="322"/>
      <c r="G28" s="323"/>
      <c r="H28" s="323"/>
      <c r="I28" s="323"/>
    </row>
    <row r="29" spans="1:9" ht="23.25">
      <c r="A29" s="272" t="s">
        <v>103</v>
      </c>
      <c r="B29" s="314"/>
      <c r="C29" s="314"/>
      <c r="D29" s="314"/>
      <c r="E29" s="314"/>
      <c r="F29" s="315"/>
      <c r="G29" s="18"/>
      <c r="H29" s="27" t="s">
        <v>151</v>
      </c>
      <c r="I29" s="7"/>
    </row>
  </sheetData>
  <mergeCells count="20">
    <mergeCell ref="H27:H28"/>
    <mergeCell ref="A5:I5"/>
    <mergeCell ref="A6:I6"/>
    <mergeCell ref="A20:F20"/>
    <mergeCell ref="A21:F21"/>
    <mergeCell ref="A19:I19"/>
    <mergeCell ref="I27:I28"/>
    <mergeCell ref="A28:F28"/>
    <mergeCell ref="G27:G28"/>
    <mergeCell ref="A1:I1"/>
    <mergeCell ref="A2:I2"/>
    <mergeCell ref="A4:I4"/>
    <mergeCell ref="A3:I3"/>
    <mergeCell ref="A29:F29"/>
    <mergeCell ref="A22:F22"/>
    <mergeCell ref="A23:F23"/>
    <mergeCell ref="A24:F24"/>
    <mergeCell ref="A25:F25"/>
    <mergeCell ref="A26:F26"/>
    <mergeCell ref="A27:F27"/>
  </mergeCells>
  <printOptions horizontalCentered="1"/>
  <pageMargins left="0.75" right="0.46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5" sqref="A15"/>
    </sheetView>
  </sheetViews>
  <sheetFormatPr defaultColWidth="9.140625" defaultRowHeight="12.75"/>
  <cols>
    <col min="1" max="1" width="19.7109375" style="1" customWidth="1"/>
    <col min="2" max="2" width="13.7109375" style="1" customWidth="1"/>
    <col min="3" max="16384" width="9.140625" style="1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3">
      <selection activeCell="C26" sqref="C26"/>
    </sheetView>
  </sheetViews>
  <sheetFormatPr defaultColWidth="9.140625" defaultRowHeight="12.75"/>
  <cols>
    <col min="1" max="1" width="26.140625" style="1" customWidth="1"/>
    <col min="2" max="2" width="7.00390625" style="1" customWidth="1"/>
    <col min="3" max="3" width="12.00390625" style="1" bestFit="1" customWidth="1"/>
    <col min="4" max="4" width="7.8515625" style="1" customWidth="1"/>
    <col min="5" max="5" width="11.7109375" style="1" customWidth="1"/>
    <col min="6" max="6" width="7.421875" style="1" customWidth="1"/>
    <col min="7" max="7" width="10.57421875" style="1" customWidth="1"/>
    <col min="8" max="8" width="7.421875" style="1" customWidth="1"/>
    <col min="9" max="9" width="11.140625" style="1" customWidth="1"/>
    <col min="10" max="16384" width="9.140625" style="1" customWidth="1"/>
  </cols>
  <sheetData>
    <row r="1" spans="1:9" ht="40.5" customHeight="1">
      <c r="A1" s="155" t="s">
        <v>33</v>
      </c>
      <c r="B1" s="155"/>
      <c r="C1" s="155"/>
      <c r="D1" s="155"/>
      <c r="E1" s="155"/>
      <c r="F1" s="155"/>
      <c r="G1" s="155"/>
      <c r="H1" s="155"/>
      <c r="I1" s="155"/>
    </row>
    <row r="2" spans="1:9" ht="23.25">
      <c r="A2" s="154" t="s">
        <v>35</v>
      </c>
      <c r="B2" s="154"/>
      <c r="C2" s="154"/>
      <c r="D2" s="154"/>
      <c r="E2" s="154"/>
      <c r="F2" s="154"/>
      <c r="G2" s="154"/>
      <c r="H2" s="154"/>
      <c r="I2" s="154"/>
    </row>
    <row r="3" spans="1:9" ht="23.25">
      <c r="A3" s="154" t="s">
        <v>34</v>
      </c>
      <c r="B3" s="154"/>
      <c r="C3" s="154"/>
      <c r="D3" s="154"/>
      <c r="E3" s="154"/>
      <c r="F3" s="154"/>
      <c r="G3" s="154"/>
      <c r="H3" s="154"/>
      <c r="I3" s="154"/>
    </row>
    <row r="4" spans="1:9" ht="23.25">
      <c r="A4" s="154" t="s">
        <v>186</v>
      </c>
      <c r="B4" s="154"/>
      <c r="C4" s="154"/>
      <c r="D4" s="154"/>
      <c r="E4" s="154"/>
      <c r="F4" s="154"/>
      <c r="G4" s="154"/>
      <c r="H4" s="154"/>
      <c r="I4" s="154"/>
    </row>
    <row r="5" spans="1:9" ht="34.5" customHeight="1">
      <c r="A5" s="151" t="s">
        <v>36</v>
      </c>
      <c r="B5" s="151"/>
      <c r="C5" s="151"/>
      <c r="D5" s="151"/>
      <c r="E5" s="151"/>
      <c r="F5" s="151"/>
      <c r="G5" s="151"/>
      <c r="H5" s="151"/>
      <c r="I5" s="151"/>
    </row>
    <row r="6" spans="1:9" ht="32.25" customHeight="1">
      <c r="A6" s="151" t="s">
        <v>37</v>
      </c>
      <c r="B6" s="151"/>
      <c r="C6" s="151"/>
      <c r="D6" s="151"/>
      <c r="E6" s="151"/>
      <c r="F6" s="151"/>
      <c r="G6" s="151"/>
      <c r="H6" s="151"/>
      <c r="I6" s="151"/>
    </row>
    <row r="7" spans="1:9" ht="23.25">
      <c r="A7" s="154" t="s">
        <v>38</v>
      </c>
      <c r="B7" s="154"/>
      <c r="C7" s="154"/>
      <c r="D7" s="154"/>
      <c r="E7" s="154"/>
      <c r="F7" s="154"/>
      <c r="G7" s="154"/>
      <c r="H7" s="154"/>
      <c r="I7" s="154"/>
    </row>
    <row r="8" spans="1:9" ht="23.25">
      <c r="A8" s="84" t="s">
        <v>192</v>
      </c>
      <c r="B8" s="41" t="s">
        <v>41</v>
      </c>
      <c r="C8" s="41"/>
      <c r="D8" s="41"/>
      <c r="E8" s="41"/>
      <c r="F8" s="42" t="s">
        <v>39</v>
      </c>
      <c r="G8" s="41" t="s">
        <v>43</v>
      </c>
      <c r="H8" s="41"/>
      <c r="I8" s="41"/>
    </row>
    <row r="9" spans="1:9" ht="23.25">
      <c r="A9" s="42" t="s">
        <v>40</v>
      </c>
      <c r="B9" s="41" t="s">
        <v>42</v>
      </c>
      <c r="C9" s="41"/>
      <c r="D9" s="41"/>
      <c r="E9" s="41"/>
      <c r="F9" s="42" t="s">
        <v>185</v>
      </c>
      <c r="G9" s="41" t="s">
        <v>44</v>
      </c>
      <c r="H9" s="41"/>
      <c r="I9" s="41"/>
    </row>
    <row r="10" spans="1:9" ht="33" customHeight="1">
      <c r="A10" s="151" t="s">
        <v>45</v>
      </c>
      <c r="B10" s="151"/>
      <c r="C10" s="151"/>
      <c r="D10" s="151"/>
      <c r="E10" s="151"/>
      <c r="F10" s="151"/>
      <c r="G10" s="151"/>
      <c r="H10" s="151"/>
      <c r="I10" s="151"/>
    </row>
    <row r="11" spans="1:9" ht="35.25" customHeight="1">
      <c r="A11" s="151" t="s">
        <v>46</v>
      </c>
      <c r="B11" s="151"/>
      <c r="C11" s="151"/>
      <c r="D11" s="151"/>
      <c r="E11" s="151"/>
      <c r="F11" s="151"/>
      <c r="G11" s="151"/>
      <c r="H11" s="151"/>
      <c r="I11" s="151"/>
    </row>
    <row r="12" spans="1:9" ht="23.25">
      <c r="A12" s="157" t="s">
        <v>47</v>
      </c>
      <c r="B12" s="152" t="s">
        <v>218</v>
      </c>
      <c r="C12" s="152"/>
      <c r="D12" s="152" t="s">
        <v>219</v>
      </c>
      <c r="E12" s="152"/>
      <c r="F12" s="152" t="s">
        <v>230</v>
      </c>
      <c r="G12" s="152"/>
      <c r="H12" s="152" t="s">
        <v>48</v>
      </c>
      <c r="I12" s="152"/>
    </row>
    <row r="13" spans="1:10" ht="23.25">
      <c r="A13" s="157"/>
      <c r="B13" s="43" t="s">
        <v>49</v>
      </c>
      <c r="C13" s="43" t="s">
        <v>51</v>
      </c>
      <c r="D13" s="43" t="s">
        <v>49</v>
      </c>
      <c r="E13" s="43" t="s">
        <v>51</v>
      </c>
      <c r="F13" s="43" t="s">
        <v>49</v>
      </c>
      <c r="G13" s="43" t="s">
        <v>51</v>
      </c>
      <c r="H13" s="43" t="s">
        <v>49</v>
      </c>
      <c r="I13" s="43" t="s">
        <v>51</v>
      </c>
      <c r="J13" s="33"/>
    </row>
    <row r="14" spans="1:10" ht="23.25">
      <c r="A14" s="157"/>
      <c r="B14" s="44" t="s">
        <v>50</v>
      </c>
      <c r="C14" s="44" t="s">
        <v>52</v>
      </c>
      <c r="D14" s="44" t="s">
        <v>50</v>
      </c>
      <c r="E14" s="44" t="s">
        <v>52</v>
      </c>
      <c r="F14" s="44" t="s">
        <v>50</v>
      </c>
      <c r="G14" s="44" t="s">
        <v>52</v>
      </c>
      <c r="H14" s="44" t="s">
        <v>50</v>
      </c>
      <c r="I14" s="44" t="s">
        <v>52</v>
      </c>
      <c r="J14" s="33"/>
    </row>
    <row r="15" spans="1:10" ht="23.25">
      <c r="A15" s="31" t="s">
        <v>212</v>
      </c>
      <c r="B15" s="45">
        <f>'[2]5.1จริง'!$B$13</f>
        <v>104</v>
      </c>
      <c r="C15" s="46">
        <f>'[2]5.1จริง'!$C$13</f>
        <v>184066500</v>
      </c>
      <c r="D15" s="47">
        <f>'[2]5.1จริง'!$D$13</f>
        <v>80</v>
      </c>
      <c r="E15" s="46">
        <f>'[2]5.1จริง'!$E$13</f>
        <v>52283800</v>
      </c>
      <c r="F15" s="47">
        <f>'[2]5.1จริง'!$F$13</f>
        <v>74</v>
      </c>
      <c r="G15" s="46">
        <f>'[2]5.1จริง'!$G$13</f>
        <v>53764350</v>
      </c>
      <c r="H15" s="48">
        <f aca="true" t="shared" si="0" ref="H15:I20">B15+D15+F15</f>
        <v>258</v>
      </c>
      <c r="I15" s="49">
        <f t="shared" si="0"/>
        <v>290114650</v>
      </c>
      <c r="J15" s="33">
        <f>33+24</f>
        <v>57</v>
      </c>
    </row>
    <row r="16" spans="1:11" ht="23.25">
      <c r="A16" s="32" t="s">
        <v>152</v>
      </c>
      <c r="B16" s="45">
        <f>'[2]5.1จริง'!$B$32</f>
        <v>51</v>
      </c>
      <c r="C16" s="116">
        <f>'[2]5.1จริง'!$C$32</f>
        <v>4550000</v>
      </c>
      <c r="D16" s="99">
        <f>'[2]5.1จริง'!$D$32</f>
        <v>53</v>
      </c>
      <c r="E16" s="116">
        <f>'[2]5.1จริง'!$E$32</f>
        <v>4450000</v>
      </c>
      <c r="F16" s="116">
        <f>'[2]5.1จริง'!$F$32</f>
        <v>53</v>
      </c>
      <c r="G16" s="116">
        <f>'[2]5.1จริง'!$G$32</f>
        <v>4450000</v>
      </c>
      <c r="H16" s="48">
        <f>B16+D16+F16</f>
        <v>157</v>
      </c>
      <c r="I16" s="49">
        <f>C16+E16+G16</f>
        <v>13450000</v>
      </c>
      <c r="J16" s="33">
        <f>27+21+12+58+19+1+84+16+3+20+24+1+27+14+3</f>
        <v>330</v>
      </c>
      <c r="K16" s="30"/>
    </row>
    <row r="17" spans="1:10" ht="23.25">
      <c r="A17" s="59" t="s">
        <v>213</v>
      </c>
      <c r="B17" s="122">
        <f>'[2]5.1จริง'!$B$55</f>
        <v>16</v>
      </c>
      <c r="C17" s="134">
        <f>'[2]5.1จริง'!$C$55</f>
        <v>6845000</v>
      </c>
      <c r="D17" s="122">
        <f>'[2]5.1จริง'!$D$55</f>
        <v>16</v>
      </c>
      <c r="E17" s="134">
        <f>'[2]5.1จริง'!$E$55</f>
        <v>6845000</v>
      </c>
      <c r="F17" s="122">
        <f>'[2]5.1จริง'!$F$55</f>
        <v>16</v>
      </c>
      <c r="G17" s="134">
        <f>'[2]5.1จริง'!$G$55</f>
        <v>6845000</v>
      </c>
      <c r="H17" s="131">
        <f t="shared" si="0"/>
        <v>48</v>
      </c>
      <c r="I17" s="126">
        <f t="shared" si="0"/>
        <v>20535000</v>
      </c>
      <c r="J17" s="33">
        <f>6+3+3+3+3+3</f>
        <v>21</v>
      </c>
    </row>
    <row r="18" spans="1:10" ht="23.25">
      <c r="A18" s="94" t="s">
        <v>214</v>
      </c>
      <c r="B18" s="123"/>
      <c r="C18" s="130"/>
      <c r="D18" s="123"/>
      <c r="E18" s="130"/>
      <c r="F18" s="123"/>
      <c r="G18" s="130"/>
      <c r="H18" s="128"/>
      <c r="I18" s="129"/>
      <c r="J18" s="33"/>
    </row>
    <row r="19" spans="1:10" ht="23.25">
      <c r="A19" s="32" t="s">
        <v>215</v>
      </c>
      <c r="B19" s="45">
        <f>'[2]5.1จริง'!$B$84</f>
        <v>30</v>
      </c>
      <c r="C19" s="116">
        <f>'[2]5.1จริง'!$C$84</f>
        <v>30443000</v>
      </c>
      <c r="D19" s="45">
        <f>'[2]5.1จริง'!$D$84</f>
        <v>26</v>
      </c>
      <c r="E19" s="116">
        <f>'[2]5.1จริง'!$E$84</f>
        <v>5743000</v>
      </c>
      <c r="F19" s="45">
        <f>'[2]5.1จริง'!$F$84</f>
        <v>25</v>
      </c>
      <c r="G19" s="116">
        <f>'[2]5.1จริง'!$G$84</f>
        <v>5193000</v>
      </c>
      <c r="H19" s="48">
        <f t="shared" si="0"/>
        <v>81</v>
      </c>
      <c r="I19" s="49">
        <f t="shared" si="0"/>
        <v>41379000</v>
      </c>
      <c r="J19" s="33">
        <f>3+3+3+3+3+3+3+3+3+3+1+4+3+3+3+1+3+3+2</f>
        <v>53</v>
      </c>
    </row>
    <row r="20" spans="1:10" ht="23.25">
      <c r="A20" s="59" t="s">
        <v>153</v>
      </c>
      <c r="B20" s="122">
        <f>'[2]5.1จริง'!$B$121</f>
        <v>16</v>
      </c>
      <c r="C20" s="134">
        <f>'[2]5.1จริง'!$C$121</f>
        <v>9800000</v>
      </c>
      <c r="D20" s="122">
        <f>'[2]5.1จริง'!$D$121</f>
        <v>12</v>
      </c>
      <c r="E20" s="134">
        <f>'[2]5.1จริง'!$E$121</f>
        <v>4850000</v>
      </c>
      <c r="F20" s="122">
        <f>'[2]5.1จริง'!$F$121</f>
        <v>10</v>
      </c>
      <c r="G20" s="134">
        <f>'[2]5.1จริง'!$G$121</f>
        <v>2750000</v>
      </c>
      <c r="H20" s="131">
        <f t="shared" si="0"/>
        <v>38</v>
      </c>
      <c r="I20" s="148">
        <f t="shared" si="0"/>
        <v>17400000</v>
      </c>
      <c r="J20" s="33">
        <f>32+12+6+3+3+3+3+3+1+3+2</f>
        <v>71</v>
      </c>
    </row>
    <row r="21" spans="1:10" ht="23.25">
      <c r="A21" s="87" t="s">
        <v>154</v>
      </c>
      <c r="B21" s="123"/>
      <c r="C21" s="130"/>
      <c r="D21" s="123"/>
      <c r="E21" s="130"/>
      <c r="F21" s="123"/>
      <c r="G21" s="130"/>
      <c r="H21" s="128"/>
      <c r="I21" s="153"/>
      <c r="J21" s="33"/>
    </row>
    <row r="22" spans="1:10" ht="23.25">
      <c r="A22" s="32" t="s">
        <v>216</v>
      </c>
      <c r="B22" s="47">
        <f>'[2]5.1จริง'!$B$132</f>
        <v>6</v>
      </c>
      <c r="C22" s="46">
        <f>'[2]5.1จริง'!$C$132</f>
        <v>2120000</v>
      </c>
      <c r="D22" s="47">
        <f>'[2]5.1จริง'!$D$132</f>
        <v>5</v>
      </c>
      <c r="E22" s="46">
        <f>'[2]5.1จริง'!$E$132</f>
        <v>120000</v>
      </c>
      <c r="F22" s="47">
        <f>'[2]5.1จริง'!$F$132</f>
        <v>5</v>
      </c>
      <c r="G22" s="46">
        <f>'[2]5.1จริง'!$G$132</f>
        <v>120000</v>
      </c>
      <c r="H22" s="48">
        <f>B22+D22+F22</f>
        <v>16</v>
      </c>
      <c r="I22" s="49">
        <f>C22+E22+G22</f>
        <v>2360000</v>
      </c>
      <c r="J22" s="33">
        <f>3+3+1+6</f>
        <v>13</v>
      </c>
    </row>
    <row r="23" spans="1:10" ht="23.25">
      <c r="A23" s="16" t="s">
        <v>48</v>
      </c>
      <c r="B23" s="48">
        <f>SUM(B15:B22)</f>
        <v>223</v>
      </c>
      <c r="C23" s="50">
        <f aca="true" t="shared" si="1" ref="C23:I23">SUM(C15:C22)</f>
        <v>237824500</v>
      </c>
      <c r="D23" s="48">
        <f t="shared" si="1"/>
        <v>192</v>
      </c>
      <c r="E23" s="50">
        <f t="shared" si="1"/>
        <v>74291800</v>
      </c>
      <c r="F23" s="48">
        <f t="shared" si="1"/>
        <v>183</v>
      </c>
      <c r="G23" s="50">
        <f t="shared" si="1"/>
        <v>73122350</v>
      </c>
      <c r="H23" s="48">
        <f t="shared" si="1"/>
        <v>598</v>
      </c>
      <c r="I23" s="50">
        <f t="shared" si="1"/>
        <v>385238650</v>
      </c>
      <c r="J23" s="33">
        <f>SUM(J15:J22)</f>
        <v>545</v>
      </c>
    </row>
    <row r="27" ht="23.25">
      <c r="I27" s="30"/>
    </row>
    <row r="28" spans="1:9" ht="41.25" customHeight="1">
      <c r="A28" s="156" t="s">
        <v>57</v>
      </c>
      <c r="B28" s="156"/>
      <c r="C28" s="156"/>
      <c r="D28" s="156"/>
      <c r="E28" s="156"/>
      <c r="F28" s="156"/>
      <c r="G28" s="156"/>
      <c r="H28" s="156"/>
      <c r="I28" s="156"/>
    </row>
    <row r="29" spans="1:9" ht="23.25">
      <c r="A29" s="157" t="s">
        <v>47</v>
      </c>
      <c r="B29" s="152" t="s">
        <v>217</v>
      </c>
      <c r="C29" s="152"/>
      <c r="D29" s="152" t="s">
        <v>218</v>
      </c>
      <c r="E29" s="152"/>
      <c r="F29" s="152" t="s">
        <v>219</v>
      </c>
      <c r="G29" s="152"/>
      <c r="H29" s="152" t="s">
        <v>48</v>
      </c>
      <c r="I29" s="152"/>
    </row>
    <row r="30" spans="1:9" ht="23.25">
      <c r="A30" s="157"/>
      <c r="B30" s="43" t="s">
        <v>49</v>
      </c>
      <c r="C30" s="43" t="s">
        <v>51</v>
      </c>
      <c r="D30" s="43" t="s">
        <v>49</v>
      </c>
      <c r="E30" s="43" t="s">
        <v>51</v>
      </c>
      <c r="F30" s="43" t="s">
        <v>49</v>
      </c>
      <c r="G30" s="43" t="s">
        <v>51</v>
      </c>
      <c r="H30" s="43" t="s">
        <v>49</v>
      </c>
      <c r="I30" s="43" t="s">
        <v>51</v>
      </c>
    </row>
    <row r="31" spans="1:9" ht="23.25">
      <c r="A31" s="157"/>
      <c r="B31" s="44" t="s">
        <v>50</v>
      </c>
      <c r="C31" s="44" t="s">
        <v>52</v>
      </c>
      <c r="D31" s="44" t="s">
        <v>50</v>
      </c>
      <c r="E31" s="44" t="s">
        <v>52</v>
      </c>
      <c r="F31" s="44" t="s">
        <v>50</v>
      </c>
      <c r="G31" s="44" t="s">
        <v>52</v>
      </c>
      <c r="H31" s="44" t="s">
        <v>50</v>
      </c>
      <c r="I31" s="44" t="s">
        <v>52</v>
      </c>
    </row>
    <row r="32" spans="1:9" ht="23.25">
      <c r="A32" s="66" t="s">
        <v>220</v>
      </c>
      <c r="B32" s="95">
        <f>'[1]5.1จริง'!$B$56</f>
        <v>16</v>
      </c>
      <c r="C32" s="96">
        <f>+C17-C34</f>
        <v>825000</v>
      </c>
      <c r="D32" s="95">
        <f>'[1]5.1จริง'!$D$56</f>
        <v>16</v>
      </c>
      <c r="E32" s="96">
        <f>+E17-E34</f>
        <v>825000</v>
      </c>
      <c r="F32" s="95">
        <f>'[1]5.1จริง'!$F$56</f>
        <v>16</v>
      </c>
      <c r="G32" s="96">
        <f>+G17-G34</f>
        <v>825000</v>
      </c>
      <c r="H32" s="97">
        <f aca="true" t="shared" si="2" ref="H32:I34">B32+D32+F32</f>
        <v>48</v>
      </c>
      <c r="I32" s="62">
        <f t="shared" si="2"/>
        <v>2475000</v>
      </c>
    </row>
    <row r="33" spans="1:9" ht="23.25">
      <c r="A33" s="66" t="s">
        <v>221</v>
      </c>
      <c r="B33" s="98">
        <f>51-8+104</f>
        <v>147</v>
      </c>
      <c r="C33" s="99">
        <f>+C15+C16</f>
        <v>188616500</v>
      </c>
      <c r="D33" s="98">
        <f>53-8+80</f>
        <v>125</v>
      </c>
      <c r="E33" s="99">
        <f>+E15+E16</f>
        <v>56733800</v>
      </c>
      <c r="F33" s="98">
        <f>45+74</f>
        <v>119</v>
      </c>
      <c r="G33" s="99">
        <f>+G15+G16</f>
        <v>58214350</v>
      </c>
      <c r="H33" s="97">
        <f t="shared" si="2"/>
        <v>391</v>
      </c>
      <c r="I33" s="62">
        <f t="shared" si="2"/>
        <v>303564650</v>
      </c>
    </row>
    <row r="34" spans="1:9" ht="23.25">
      <c r="A34" s="66" t="s">
        <v>222</v>
      </c>
      <c r="B34" s="124">
        <v>8</v>
      </c>
      <c r="C34" s="121">
        <v>6020000</v>
      </c>
      <c r="D34" s="124">
        <v>8</v>
      </c>
      <c r="E34" s="121">
        <v>6020000</v>
      </c>
      <c r="F34" s="124">
        <v>8</v>
      </c>
      <c r="G34" s="121">
        <v>6020000</v>
      </c>
      <c r="H34" s="145">
        <f t="shared" si="2"/>
        <v>24</v>
      </c>
      <c r="I34" s="148">
        <f t="shared" si="2"/>
        <v>18060000</v>
      </c>
    </row>
    <row r="35" spans="1:9" ht="23.25">
      <c r="A35" s="34" t="s">
        <v>223</v>
      </c>
      <c r="B35" s="125"/>
      <c r="C35" s="119"/>
      <c r="D35" s="125"/>
      <c r="E35" s="119"/>
      <c r="F35" s="125"/>
      <c r="G35" s="119"/>
      <c r="H35" s="146"/>
      <c r="I35" s="149"/>
    </row>
    <row r="36" spans="1:9" ht="23.25">
      <c r="A36" s="35" t="s">
        <v>224</v>
      </c>
      <c r="B36" s="120"/>
      <c r="C36" s="144"/>
      <c r="D36" s="120"/>
      <c r="E36" s="144"/>
      <c r="F36" s="120"/>
      <c r="G36" s="144"/>
      <c r="H36" s="147"/>
      <c r="I36" s="150"/>
    </row>
    <row r="37" spans="1:9" ht="18.75" customHeight="1">
      <c r="A37" s="66" t="s">
        <v>225</v>
      </c>
      <c r="B37" s="122">
        <v>16</v>
      </c>
      <c r="C37" s="134">
        <f>C20</f>
        <v>9800000</v>
      </c>
      <c r="D37" s="122">
        <f>D20</f>
        <v>12</v>
      </c>
      <c r="E37" s="134">
        <f>E20</f>
        <v>4850000</v>
      </c>
      <c r="F37" s="122">
        <f>F20</f>
        <v>10</v>
      </c>
      <c r="G37" s="134">
        <f>G20</f>
        <v>2750000</v>
      </c>
      <c r="H37" s="131">
        <f>B37+D37+F37</f>
        <v>38</v>
      </c>
      <c r="I37" s="126">
        <f>C37+E37+G37</f>
        <v>17400000</v>
      </c>
    </row>
    <row r="38" spans="1:9" ht="19.5" customHeight="1">
      <c r="A38" s="35" t="s">
        <v>226</v>
      </c>
      <c r="B38" s="123"/>
      <c r="C38" s="130"/>
      <c r="D38" s="123"/>
      <c r="E38" s="130"/>
      <c r="F38" s="123"/>
      <c r="G38" s="130"/>
      <c r="H38" s="128"/>
      <c r="I38" s="129"/>
    </row>
    <row r="39" spans="1:9" ht="23.25">
      <c r="A39" s="34" t="s">
        <v>228</v>
      </c>
      <c r="B39" s="122">
        <f>B19+B22</f>
        <v>36</v>
      </c>
      <c r="C39" s="134">
        <f>+C19+C22</f>
        <v>32563000</v>
      </c>
      <c r="D39" s="134">
        <f>D19+D22</f>
        <v>31</v>
      </c>
      <c r="E39" s="134">
        <f>E19+E22</f>
        <v>5863000</v>
      </c>
      <c r="F39" s="134">
        <f>F19+F22</f>
        <v>30</v>
      </c>
      <c r="G39" s="134">
        <f>G19+G22</f>
        <v>5313000</v>
      </c>
      <c r="H39" s="131">
        <f>B39+D39+F39</f>
        <v>97</v>
      </c>
      <c r="I39" s="126">
        <f>C39+E39+G39</f>
        <v>43739000</v>
      </c>
    </row>
    <row r="40" spans="1:9" ht="23.25">
      <c r="A40" s="67" t="s">
        <v>227</v>
      </c>
      <c r="B40" s="123"/>
      <c r="C40" s="130"/>
      <c r="D40" s="130"/>
      <c r="E40" s="130"/>
      <c r="F40" s="130"/>
      <c r="G40" s="130"/>
      <c r="H40" s="132"/>
      <c r="I40" s="127"/>
    </row>
    <row r="41" spans="1:9" ht="23.25">
      <c r="A41" s="16" t="s">
        <v>48</v>
      </c>
      <c r="B41" s="88">
        <f>SUM(B32:B40)</f>
        <v>223</v>
      </c>
      <c r="C41" s="100">
        <f aca="true" t="shared" si="3" ref="C41:I41">SUM(C32:C40)</f>
        <v>237824500</v>
      </c>
      <c r="D41" s="88">
        <f t="shared" si="3"/>
        <v>192</v>
      </c>
      <c r="E41" s="100">
        <f t="shared" si="3"/>
        <v>74291800</v>
      </c>
      <c r="F41" s="88">
        <f t="shared" si="3"/>
        <v>183</v>
      </c>
      <c r="G41" s="100">
        <f t="shared" si="3"/>
        <v>73122350</v>
      </c>
      <c r="H41" s="88">
        <f t="shared" si="3"/>
        <v>598</v>
      </c>
      <c r="I41" s="100">
        <f t="shared" si="3"/>
        <v>385238650</v>
      </c>
    </row>
  </sheetData>
  <mergeCells count="60">
    <mergeCell ref="F17:F18"/>
    <mergeCell ref="G17:G18"/>
    <mergeCell ref="H17:H18"/>
    <mergeCell ref="I17:I18"/>
    <mergeCell ref="B17:B18"/>
    <mergeCell ref="C17:C18"/>
    <mergeCell ref="D17:D18"/>
    <mergeCell ref="E17:E18"/>
    <mergeCell ref="B39:B40"/>
    <mergeCell ref="C39:C40"/>
    <mergeCell ref="D39:D40"/>
    <mergeCell ref="E39:E40"/>
    <mergeCell ref="H29:I29"/>
    <mergeCell ref="A28:I28"/>
    <mergeCell ref="A12:A14"/>
    <mergeCell ref="B12:C12"/>
    <mergeCell ref="A29:A31"/>
    <mergeCell ref="B29:C29"/>
    <mergeCell ref="D29:E29"/>
    <mergeCell ref="F29:G29"/>
    <mergeCell ref="D12:E12"/>
    <mergeCell ref="H12:I12"/>
    <mergeCell ref="A2:I2"/>
    <mergeCell ref="A3:I3"/>
    <mergeCell ref="A4:I4"/>
    <mergeCell ref="A1:I1"/>
    <mergeCell ref="A5:I5"/>
    <mergeCell ref="A6:I6"/>
    <mergeCell ref="A7:I7"/>
    <mergeCell ref="A10:I10"/>
    <mergeCell ref="A11:I11"/>
    <mergeCell ref="F12:G12"/>
    <mergeCell ref="B20:B21"/>
    <mergeCell ref="C20:C21"/>
    <mergeCell ref="D20:D21"/>
    <mergeCell ref="E20:E21"/>
    <mergeCell ref="F20:F21"/>
    <mergeCell ref="G20:G21"/>
    <mergeCell ref="H20:H21"/>
    <mergeCell ref="I20:I21"/>
    <mergeCell ref="B34:B36"/>
    <mergeCell ref="C34:C36"/>
    <mergeCell ref="D34:D36"/>
    <mergeCell ref="E34:E36"/>
    <mergeCell ref="F34:F36"/>
    <mergeCell ref="G34:G36"/>
    <mergeCell ref="H34:H36"/>
    <mergeCell ref="I34:I36"/>
    <mergeCell ref="G37:G38"/>
    <mergeCell ref="H37:H38"/>
    <mergeCell ref="I37:I38"/>
    <mergeCell ref="B37:B38"/>
    <mergeCell ref="E37:E38"/>
    <mergeCell ref="D37:D38"/>
    <mergeCell ref="C37:C38"/>
    <mergeCell ref="F37:F38"/>
    <mergeCell ref="G39:G40"/>
    <mergeCell ref="H39:H40"/>
    <mergeCell ref="I39:I40"/>
    <mergeCell ref="F39:F40"/>
  </mergeCells>
  <printOptions/>
  <pageMargins left="0.24" right="0.2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L6" sqref="L6"/>
    </sheetView>
  </sheetViews>
  <sheetFormatPr defaultColWidth="9.140625" defaultRowHeight="12.75"/>
  <cols>
    <col min="1" max="1" width="29.7109375" style="1" customWidth="1"/>
    <col min="2" max="6" width="5.7109375" style="1" bestFit="1" customWidth="1"/>
    <col min="7" max="7" width="6.8515625" style="1" bestFit="1" customWidth="1"/>
    <col min="8" max="8" width="6.140625" style="1" bestFit="1" customWidth="1"/>
    <col min="9" max="9" width="5.8515625" style="1" bestFit="1" customWidth="1"/>
    <col min="10" max="10" width="5.57421875" style="1" customWidth="1"/>
    <col min="11" max="11" width="5.421875" style="1" customWidth="1"/>
    <col min="12" max="12" width="6.140625" style="1" bestFit="1" customWidth="1"/>
    <col min="13" max="13" width="6.421875" style="1" bestFit="1" customWidth="1"/>
    <col min="14" max="16384" width="9.140625" style="1" customWidth="1"/>
  </cols>
  <sheetData>
    <row r="1" spans="1:13" ht="48" customHeight="1">
      <c r="A1" s="163" t="s">
        <v>231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23.25">
      <c r="A2" s="158" t="s">
        <v>47</v>
      </c>
      <c r="B2" s="159" t="s">
        <v>58</v>
      </c>
      <c r="C2" s="158"/>
      <c r="D2" s="158" t="s">
        <v>58</v>
      </c>
      <c r="E2" s="158"/>
      <c r="F2" s="158" t="s">
        <v>58</v>
      </c>
      <c r="G2" s="158"/>
      <c r="H2" s="158" t="s">
        <v>58</v>
      </c>
      <c r="I2" s="158"/>
      <c r="J2" s="158" t="s">
        <v>58</v>
      </c>
      <c r="K2" s="158"/>
      <c r="L2" s="164" t="s">
        <v>58</v>
      </c>
      <c r="M2" s="164"/>
    </row>
    <row r="3" spans="1:13" ht="23.25">
      <c r="A3" s="161"/>
      <c r="B3" s="160" t="s">
        <v>59</v>
      </c>
      <c r="C3" s="161"/>
      <c r="D3" s="161" t="s">
        <v>155</v>
      </c>
      <c r="E3" s="161"/>
      <c r="F3" s="161" t="s">
        <v>64</v>
      </c>
      <c r="G3" s="161"/>
      <c r="H3" s="161" t="s">
        <v>65</v>
      </c>
      <c r="I3" s="161"/>
      <c r="J3" s="161" t="s">
        <v>66</v>
      </c>
      <c r="K3" s="161"/>
      <c r="L3" s="165" t="s">
        <v>67</v>
      </c>
      <c r="M3" s="165"/>
    </row>
    <row r="4" spans="1:13" ht="23.25">
      <c r="A4" s="161"/>
      <c r="B4" s="71"/>
      <c r="C4" s="72"/>
      <c r="D4" s="162" t="s">
        <v>63</v>
      </c>
      <c r="E4" s="162"/>
      <c r="F4" s="162" t="s">
        <v>63</v>
      </c>
      <c r="G4" s="162"/>
      <c r="H4" s="71"/>
      <c r="I4" s="72"/>
      <c r="J4" s="71"/>
      <c r="K4" s="72"/>
      <c r="L4" s="73"/>
      <c r="M4" s="74"/>
    </row>
    <row r="5" spans="1:13" ht="23.25">
      <c r="A5" s="162"/>
      <c r="B5" s="75" t="s">
        <v>49</v>
      </c>
      <c r="C5" s="75" t="s">
        <v>60</v>
      </c>
      <c r="D5" s="75" t="s">
        <v>49</v>
      </c>
      <c r="E5" s="75" t="s">
        <v>60</v>
      </c>
      <c r="F5" s="75" t="s">
        <v>49</v>
      </c>
      <c r="G5" s="75" t="s">
        <v>60</v>
      </c>
      <c r="H5" s="75" t="s">
        <v>49</v>
      </c>
      <c r="I5" s="75" t="s">
        <v>60</v>
      </c>
      <c r="J5" s="75" t="s">
        <v>49</v>
      </c>
      <c r="K5" s="75" t="s">
        <v>60</v>
      </c>
      <c r="L5" s="76" t="s">
        <v>49</v>
      </c>
      <c r="M5" s="76" t="s">
        <v>60</v>
      </c>
    </row>
    <row r="6" spans="1:13" ht="23.25">
      <c r="A6" s="101" t="s">
        <v>212</v>
      </c>
      <c r="B6" s="77">
        <v>57</v>
      </c>
      <c r="C6" s="78">
        <f>+B6/$B$14*100</f>
        <v>38.25503355704698</v>
      </c>
      <c r="D6" s="79">
        <v>15</v>
      </c>
      <c r="E6" s="79">
        <f>+D6/D14*100</f>
        <v>100</v>
      </c>
      <c r="F6" s="77"/>
      <c r="G6" s="80"/>
      <c r="H6" s="77"/>
      <c r="I6" s="80"/>
      <c r="J6" s="79">
        <v>15</v>
      </c>
      <c r="K6" s="79">
        <f>+J6/J14*100</f>
        <v>100</v>
      </c>
      <c r="L6" s="88">
        <f>B6+D6+F6+H6+J6</f>
        <v>87</v>
      </c>
      <c r="M6" s="82">
        <f>L6/L14*100</f>
        <v>48.60335195530726</v>
      </c>
    </row>
    <row r="7" spans="1:13" ht="23.25">
      <c r="A7" s="102" t="s">
        <v>152</v>
      </c>
      <c r="B7" s="77">
        <v>34</v>
      </c>
      <c r="C7" s="78">
        <f>+B7/$B$14*100</f>
        <v>22.818791946308725</v>
      </c>
      <c r="D7" s="77"/>
      <c r="E7" s="77"/>
      <c r="F7" s="77"/>
      <c r="G7" s="80"/>
      <c r="H7" s="77"/>
      <c r="I7" s="80"/>
      <c r="J7" s="77"/>
      <c r="K7" s="79"/>
      <c r="L7" s="88">
        <f>B7+D7+F7+H7+J7</f>
        <v>34</v>
      </c>
      <c r="M7" s="82">
        <f>L7/L14*100</f>
        <v>18.994413407821227</v>
      </c>
    </row>
    <row r="8" spans="1:13" ht="23.25">
      <c r="A8" s="103" t="s">
        <v>213</v>
      </c>
      <c r="B8" s="158">
        <v>5</v>
      </c>
      <c r="C8" s="166">
        <f>B8/B14*100</f>
        <v>3.3557046979865772</v>
      </c>
      <c r="D8" s="158"/>
      <c r="E8" s="158"/>
      <c r="F8" s="158"/>
      <c r="G8" s="158"/>
      <c r="H8" s="158"/>
      <c r="I8" s="158"/>
      <c r="J8" s="158"/>
      <c r="K8" s="158"/>
      <c r="L8" s="131">
        <f>B8+D8+F8+H8+J8</f>
        <v>5</v>
      </c>
      <c r="M8" s="170">
        <f>L8/L14*100</f>
        <v>2.793296089385475</v>
      </c>
    </row>
    <row r="9" spans="1:13" ht="23.25">
      <c r="A9" s="104" t="s">
        <v>214</v>
      </c>
      <c r="B9" s="162"/>
      <c r="C9" s="167"/>
      <c r="D9" s="162"/>
      <c r="E9" s="162"/>
      <c r="F9" s="162"/>
      <c r="G9" s="162"/>
      <c r="H9" s="162"/>
      <c r="I9" s="162"/>
      <c r="J9" s="162"/>
      <c r="K9" s="162"/>
      <c r="L9" s="128"/>
      <c r="M9" s="171"/>
    </row>
    <row r="10" spans="1:13" ht="23.25">
      <c r="A10" s="102" t="s">
        <v>215</v>
      </c>
      <c r="B10" s="92">
        <v>39</v>
      </c>
      <c r="C10" s="92">
        <f>B10/B14*100</f>
        <v>26.174496644295303</v>
      </c>
      <c r="D10" s="92"/>
      <c r="E10" s="92"/>
      <c r="F10" s="92"/>
      <c r="G10" s="92"/>
      <c r="H10" s="92"/>
      <c r="I10" s="92"/>
      <c r="J10" s="92"/>
      <c r="K10" s="92"/>
      <c r="L10" s="97">
        <f>B10+D10+F10+H10+J10</f>
        <v>39</v>
      </c>
      <c r="M10" s="106">
        <f>L10/L14*100</f>
        <v>21.787709497206702</v>
      </c>
    </row>
    <row r="11" spans="1:13" ht="23.25">
      <c r="A11" s="103" t="s">
        <v>153</v>
      </c>
      <c r="B11" s="158">
        <v>9</v>
      </c>
      <c r="C11" s="166">
        <f>B11/B14*100</f>
        <v>6.0402684563758395</v>
      </c>
      <c r="D11" s="158"/>
      <c r="E11" s="158"/>
      <c r="F11" s="158"/>
      <c r="G11" s="158"/>
      <c r="H11" s="158"/>
      <c r="I11" s="158"/>
      <c r="J11" s="158"/>
      <c r="K11" s="158"/>
      <c r="L11" s="131">
        <f>B11+D11+F11+J11</f>
        <v>9</v>
      </c>
      <c r="M11" s="168">
        <f>L11/L14*100</f>
        <v>5.027932960893855</v>
      </c>
    </row>
    <row r="12" spans="1:13" ht="23.25">
      <c r="A12" s="105" t="s">
        <v>154</v>
      </c>
      <c r="B12" s="162"/>
      <c r="C12" s="167"/>
      <c r="D12" s="162"/>
      <c r="E12" s="162"/>
      <c r="F12" s="162"/>
      <c r="G12" s="162"/>
      <c r="H12" s="162"/>
      <c r="I12" s="162"/>
      <c r="J12" s="162"/>
      <c r="K12" s="162"/>
      <c r="L12" s="128"/>
      <c r="M12" s="169"/>
    </row>
    <row r="13" spans="1:13" ht="23.25">
      <c r="A13" s="102" t="s">
        <v>216</v>
      </c>
      <c r="B13" s="77">
        <v>5</v>
      </c>
      <c r="C13" s="78">
        <f>B13/B14*100</f>
        <v>3.3557046979865772</v>
      </c>
      <c r="D13" s="77"/>
      <c r="E13" s="77"/>
      <c r="F13" s="77"/>
      <c r="G13" s="89"/>
      <c r="H13" s="77"/>
      <c r="I13" s="79"/>
      <c r="J13" s="79"/>
      <c r="K13" s="79"/>
      <c r="L13" s="48">
        <f>B13+D13+F13+H13+J13</f>
        <v>5</v>
      </c>
      <c r="M13" s="82">
        <f>L13/L14*100</f>
        <v>2.793296089385475</v>
      </c>
    </row>
    <row r="14" spans="1:13" ht="23.25">
      <c r="A14" s="81" t="s">
        <v>48</v>
      </c>
      <c r="B14" s="81">
        <f>SUM(B6:B13)</f>
        <v>149</v>
      </c>
      <c r="C14" s="82">
        <f>SUM(C6:C13)</f>
        <v>100.00000000000001</v>
      </c>
      <c r="D14" s="81">
        <f>SUM(D6:D13)</f>
        <v>15</v>
      </c>
      <c r="E14" s="82">
        <f>SUM(E6:E13)</f>
        <v>100</v>
      </c>
      <c r="F14" s="81">
        <f>SUM(F6:F13)</f>
        <v>0</v>
      </c>
      <c r="G14" s="82">
        <f>F14/L14*100</f>
        <v>0</v>
      </c>
      <c r="H14" s="81">
        <f>SUM(H6:H13)</f>
        <v>0</v>
      </c>
      <c r="I14" s="82">
        <f>H14/L14*100</f>
        <v>0</v>
      </c>
      <c r="J14" s="81">
        <f>SUM(J6:J13)</f>
        <v>15</v>
      </c>
      <c r="K14" s="81">
        <f>SUM(K6:K13)</f>
        <v>100</v>
      </c>
      <c r="L14" s="90">
        <f>SUM(L6:L13)</f>
        <v>179</v>
      </c>
      <c r="M14" s="81">
        <f>SUM(M6:M13)</f>
        <v>100</v>
      </c>
    </row>
    <row r="17" ht="23.25">
      <c r="E17" s="91"/>
    </row>
    <row r="20" ht="23.25">
      <c r="M20" s="1" t="s">
        <v>232</v>
      </c>
    </row>
  </sheetData>
  <mergeCells count="40">
    <mergeCell ref="J8:J9"/>
    <mergeCell ref="K8:K9"/>
    <mergeCell ref="L8:L9"/>
    <mergeCell ref="M8:M9"/>
    <mergeCell ref="F8:F9"/>
    <mergeCell ref="G8:G9"/>
    <mergeCell ref="H8:H9"/>
    <mergeCell ref="I8:I9"/>
    <mergeCell ref="B8:B9"/>
    <mergeCell ref="C8:C9"/>
    <mergeCell ref="D8:D9"/>
    <mergeCell ref="E8:E9"/>
    <mergeCell ref="J11:J12"/>
    <mergeCell ref="K11:K12"/>
    <mergeCell ref="L11:L12"/>
    <mergeCell ref="M11:M12"/>
    <mergeCell ref="F11:F12"/>
    <mergeCell ref="G11:G12"/>
    <mergeCell ref="H11:H12"/>
    <mergeCell ref="I11:I12"/>
    <mergeCell ref="B11:B12"/>
    <mergeCell ref="C11:C12"/>
    <mergeCell ref="D11:D12"/>
    <mergeCell ref="E11:E12"/>
    <mergeCell ref="A2:A5"/>
    <mergeCell ref="A1:M1"/>
    <mergeCell ref="J2:K2"/>
    <mergeCell ref="H3:I3"/>
    <mergeCell ref="J3:K3"/>
    <mergeCell ref="L2:M2"/>
    <mergeCell ref="L3:M3"/>
    <mergeCell ref="D4:E4"/>
    <mergeCell ref="F3:G3"/>
    <mergeCell ref="F4:G4"/>
    <mergeCell ref="H2:I2"/>
    <mergeCell ref="B2:C2"/>
    <mergeCell ref="B3:C3"/>
    <mergeCell ref="D2:E2"/>
    <mergeCell ref="F2:G2"/>
    <mergeCell ref="D3:E3"/>
  </mergeCells>
  <printOptions/>
  <pageMargins left="0.24" right="0.12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B12" sqref="B12:D12"/>
    </sheetView>
  </sheetViews>
  <sheetFormatPr defaultColWidth="9.140625" defaultRowHeight="12.75"/>
  <cols>
    <col min="1" max="1" width="28.00390625" style="1" customWidth="1"/>
    <col min="2" max="2" width="7.57421875" style="1" customWidth="1"/>
    <col min="3" max="3" width="3.8515625" style="1" customWidth="1"/>
    <col min="4" max="4" width="2.28125" style="1" customWidth="1"/>
    <col min="5" max="5" width="9.8515625" style="1" customWidth="1"/>
    <col min="6" max="6" width="1.421875" style="1" customWidth="1"/>
    <col min="7" max="7" width="13.421875" style="1" customWidth="1"/>
    <col min="8" max="8" width="2.140625" style="1" customWidth="1"/>
    <col min="9" max="9" width="8.421875" style="1" customWidth="1"/>
    <col min="10" max="10" width="5.7109375" style="1" customWidth="1"/>
    <col min="11" max="11" width="7.7109375" style="1" customWidth="1"/>
    <col min="12" max="12" width="9.421875" style="1" customWidth="1"/>
    <col min="13" max="16384" width="9.140625" style="1" customWidth="1"/>
  </cols>
  <sheetData>
    <row r="1" spans="1:12" ht="24.75">
      <c r="A1" s="233" t="s">
        <v>233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23.25">
      <c r="A2" s="36" t="s">
        <v>47</v>
      </c>
      <c r="B2" s="181" t="s">
        <v>68</v>
      </c>
      <c r="C2" s="182"/>
      <c r="D2" s="182"/>
      <c r="E2" s="182"/>
      <c r="F2" s="234" t="s">
        <v>70</v>
      </c>
      <c r="G2" s="234"/>
      <c r="H2" s="234"/>
      <c r="I2" s="234"/>
      <c r="J2" s="181" t="s">
        <v>48</v>
      </c>
      <c r="K2" s="182"/>
      <c r="L2" s="183"/>
    </row>
    <row r="3" spans="1:12" ht="23.25">
      <c r="A3" s="37"/>
      <c r="B3" s="216" t="s">
        <v>69</v>
      </c>
      <c r="C3" s="219"/>
      <c r="D3" s="217"/>
      <c r="E3" s="107" t="s">
        <v>60</v>
      </c>
      <c r="F3" s="216" t="s">
        <v>69</v>
      </c>
      <c r="G3" s="217"/>
      <c r="H3" s="199" t="s">
        <v>60</v>
      </c>
      <c r="I3" s="199"/>
      <c r="J3" s="216" t="s">
        <v>69</v>
      </c>
      <c r="K3" s="219"/>
      <c r="L3" s="107" t="s">
        <v>60</v>
      </c>
    </row>
    <row r="4" spans="1:12" ht="23.25">
      <c r="A4" s="101" t="s">
        <v>212</v>
      </c>
      <c r="B4" s="196">
        <f>+'[3]1'!$B$59-F4</f>
        <v>8216362.119999999</v>
      </c>
      <c r="C4" s="196"/>
      <c r="D4" s="196"/>
      <c r="E4" s="108">
        <f>B4/$B$12*100</f>
        <v>35.03697992374268</v>
      </c>
      <c r="F4" s="218">
        <f>+'[3]1'!$B$24+'[3]1'!$B$25</f>
        <v>590000</v>
      </c>
      <c r="G4" s="218"/>
      <c r="H4" s="237">
        <f>F4/F12*100</f>
        <v>100</v>
      </c>
      <c r="I4" s="238"/>
      <c r="J4" s="198">
        <f>B4+F4</f>
        <v>8806362.12</v>
      </c>
      <c r="K4" s="199"/>
      <c r="L4" s="108">
        <f>J4/$J$12*100</f>
        <v>36.63129422414108</v>
      </c>
    </row>
    <row r="5" spans="1:12" ht="23.25">
      <c r="A5" s="102" t="s">
        <v>152</v>
      </c>
      <c r="B5" s="215">
        <f>+'[3]2'!$B$50</f>
        <v>6201516.65</v>
      </c>
      <c r="C5" s="196"/>
      <c r="D5" s="196"/>
      <c r="E5" s="108">
        <f>B5/$B$12*100</f>
        <v>26.44508739870462</v>
      </c>
      <c r="F5" s="215"/>
      <c r="G5" s="215"/>
      <c r="H5" s="213"/>
      <c r="I5" s="214"/>
      <c r="J5" s="198">
        <f>B5+F5</f>
        <v>6201516.65</v>
      </c>
      <c r="K5" s="199"/>
      <c r="L5" s="108">
        <f>J5/$J$12*100</f>
        <v>25.796075376702742</v>
      </c>
    </row>
    <row r="6" spans="1:12" ht="23.25">
      <c r="A6" s="103" t="s">
        <v>213</v>
      </c>
      <c r="B6" s="210">
        <f>+'[3]3'!$B$11</f>
        <v>183235</v>
      </c>
      <c r="C6" s="211"/>
      <c r="D6" s="212"/>
      <c r="E6" s="227">
        <f>B6/$B$12*100</f>
        <v>0.7813678270946254</v>
      </c>
      <c r="F6" s="206"/>
      <c r="G6" s="207"/>
      <c r="H6" s="206"/>
      <c r="I6" s="207"/>
      <c r="J6" s="229">
        <f>B6+F6+H6</f>
        <v>183235</v>
      </c>
      <c r="K6" s="230"/>
      <c r="L6" s="227">
        <f>J6/$J$12*100</f>
        <v>0.7621915957687748</v>
      </c>
    </row>
    <row r="7" spans="1:12" ht="23.25">
      <c r="A7" s="104" t="s">
        <v>214</v>
      </c>
      <c r="B7" s="239"/>
      <c r="C7" s="240"/>
      <c r="D7" s="241"/>
      <c r="E7" s="228"/>
      <c r="F7" s="208"/>
      <c r="G7" s="209"/>
      <c r="H7" s="208"/>
      <c r="I7" s="209"/>
      <c r="J7" s="231"/>
      <c r="K7" s="232"/>
      <c r="L7" s="228"/>
    </row>
    <row r="8" spans="1:12" ht="23.25">
      <c r="A8" s="102" t="s">
        <v>215</v>
      </c>
      <c r="B8" s="210">
        <f>+'[3]4'!$B$52</f>
        <v>3902169.45</v>
      </c>
      <c r="C8" s="211"/>
      <c r="D8" s="212"/>
      <c r="E8" s="110">
        <f>B8/B12*100</f>
        <v>16.63999598385423</v>
      </c>
      <c r="F8" s="245"/>
      <c r="G8" s="246"/>
      <c r="H8" s="247">
        <f>F8/F12*100</f>
        <v>0</v>
      </c>
      <c r="I8" s="248"/>
      <c r="J8" s="200">
        <f>B8+F8</f>
        <v>3902169.45</v>
      </c>
      <c r="K8" s="201"/>
      <c r="L8" s="110">
        <f>J8/J12*100</f>
        <v>16.2316192870121</v>
      </c>
    </row>
    <row r="9" spans="1:12" ht="17.25" customHeight="1">
      <c r="A9" s="103" t="s">
        <v>153</v>
      </c>
      <c r="B9" s="249">
        <f>+'[3]5'!$B$17</f>
        <v>4841768</v>
      </c>
      <c r="C9" s="250"/>
      <c r="D9" s="251"/>
      <c r="E9" s="227">
        <f>B9/$B$12*100</f>
        <v>20.646720012313644</v>
      </c>
      <c r="F9" s="202"/>
      <c r="G9" s="203"/>
      <c r="H9" s="206"/>
      <c r="I9" s="207"/>
      <c r="J9" s="229">
        <f>B9+F10</f>
        <v>4841768</v>
      </c>
      <c r="K9" s="230"/>
      <c r="L9" s="227">
        <f>J9/J12*100</f>
        <v>20.140010796311785</v>
      </c>
    </row>
    <row r="10" spans="1:12" ht="23.25">
      <c r="A10" s="105" t="s">
        <v>154</v>
      </c>
      <c r="B10" s="252"/>
      <c r="C10" s="253"/>
      <c r="D10" s="254"/>
      <c r="E10" s="228"/>
      <c r="F10" s="204"/>
      <c r="G10" s="205"/>
      <c r="H10" s="208"/>
      <c r="I10" s="209"/>
      <c r="J10" s="231"/>
      <c r="K10" s="232"/>
      <c r="L10" s="228"/>
    </row>
    <row r="11" spans="1:12" ht="23.25">
      <c r="A11" s="102" t="s">
        <v>216</v>
      </c>
      <c r="B11" s="196">
        <f>+'[3]6'!$B$19</f>
        <v>105492</v>
      </c>
      <c r="C11" s="196"/>
      <c r="D11" s="196"/>
      <c r="E11" s="108">
        <f>B11/$B$12*100</f>
        <v>0.4498488542902078</v>
      </c>
      <c r="F11" s="199"/>
      <c r="G11" s="199"/>
      <c r="H11" s="213"/>
      <c r="I11" s="214"/>
      <c r="J11" s="198">
        <f>B11+F11</f>
        <v>105492</v>
      </c>
      <c r="K11" s="199"/>
      <c r="L11" s="108">
        <f>J11/J12*100</f>
        <v>0.4388087200635228</v>
      </c>
    </row>
    <row r="12" spans="1:12" ht="23.25">
      <c r="A12" s="38" t="s">
        <v>48</v>
      </c>
      <c r="B12" s="197">
        <f>SUM(B4:D11)</f>
        <v>23450543.22</v>
      </c>
      <c r="C12" s="197"/>
      <c r="D12" s="197"/>
      <c r="E12" s="109">
        <f>SUM(E4:E11)</f>
        <v>100.00000000000001</v>
      </c>
      <c r="F12" s="220">
        <f>SUM(F4:G11)</f>
        <v>590000</v>
      </c>
      <c r="G12" s="220"/>
      <c r="H12" s="243">
        <f>SUM(H4:I11)</f>
        <v>100</v>
      </c>
      <c r="I12" s="244"/>
      <c r="J12" s="235">
        <f>SUM(J4:K11)</f>
        <v>24040543.22</v>
      </c>
      <c r="K12" s="236"/>
      <c r="L12" s="109">
        <f>SUM(L4:L11)</f>
        <v>100</v>
      </c>
    </row>
    <row r="14" ht="30.75" customHeight="1" hidden="1">
      <c r="A14" s="19" t="s">
        <v>71</v>
      </c>
    </row>
    <row r="15" ht="30" customHeight="1" hidden="1">
      <c r="A15" s="1" t="s">
        <v>229</v>
      </c>
    </row>
    <row r="16" spans="1:12" ht="23.25" hidden="1">
      <c r="A16" s="221" t="s">
        <v>50</v>
      </c>
      <c r="B16" s="182" t="s">
        <v>50</v>
      </c>
      <c r="C16" s="182"/>
      <c r="D16" s="182"/>
      <c r="E16" s="182"/>
      <c r="F16" s="182"/>
      <c r="G16" s="182"/>
      <c r="H16" s="183"/>
      <c r="I16" s="181" t="s">
        <v>74</v>
      </c>
      <c r="J16" s="182"/>
      <c r="K16" s="182"/>
      <c r="L16" s="183"/>
    </row>
    <row r="17" spans="1:12" ht="23.25" hidden="1">
      <c r="A17" s="222"/>
      <c r="B17" s="190" t="s">
        <v>63</v>
      </c>
      <c r="C17" s="192"/>
      <c r="D17" s="190" t="s">
        <v>62</v>
      </c>
      <c r="E17" s="191"/>
      <c r="F17" s="192"/>
      <c r="G17" s="190" t="s">
        <v>73</v>
      </c>
      <c r="H17" s="192"/>
      <c r="I17" s="190" t="s">
        <v>74</v>
      </c>
      <c r="J17" s="191"/>
      <c r="K17" s="190" t="s">
        <v>74</v>
      </c>
      <c r="L17" s="192"/>
    </row>
    <row r="18" spans="1:12" ht="23.25" hidden="1">
      <c r="A18" s="223"/>
      <c r="B18" s="193" t="s">
        <v>172</v>
      </c>
      <c r="C18" s="195"/>
      <c r="D18" s="193" t="s">
        <v>63</v>
      </c>
      <c r="E18" s="194"/>
      <c r="F18" s="195"/>
      <c r="G18" s="193" t="s">
        <v>63</v>
      </c>
      <c r="H18" s="195"/>
      <c r="I18" s="193" t="s">
        <v>75</v>
      </c>
      <c r="J18" s="194"/>
      <c r="K18" s="193" t="s">
        <v>76</v>
      </c>
      <c r="L18" s="195"/>
    </row>
    <row r="19" spans="1:12" ht="23.25" hidden="1">
      <c r="A19" s="64" t="s">
        <v>202</v>
      </c>
      <c r="B19" s="179"/>
      <c r="C19" s="180"/>
      <c r="D19" s="190"/>
      <c r="E19" s="191"/>
      <c r="F19" s="192"/>
      <c r="G19" s="179" t="s">
        <v>188</v>
      </c>
      <c r="H19" s="180"/>
      <c r="I19" s="184">
        <v>10000</v>
      </c>
      <c r="J19" s="185"/>
      <c r="K19" s="184" t="s">
        <v>187</v>
      </c>
      <c r="L19" s="185"/>
    </row>
    <row r="20" spans="1:12" ht="23.25" hidden="1">
      <c r="A20" s="68" t="s">
        <v>203</v>
      </c>
      <c r="B20" s="188"/>
      <c r="C20" s="189"/>
      <c r="D20" s="193"/>
      <c r="E20" s="194"/>
      <c r="F20" s="195"/>
      <c r="G20" s="188"/>
      <c r="H20" s="189"/>
      <c r="I20" s="186"/>
      <c r="J20" s="187"/>
      <c r="K20" s="186"/>
      <c r="L20" s="187"/>
    </row>
    <row r="21" spans="1:12" ht="23.25" hidden="1">
      <c r="A21" s="63" t="s">
        <v>196</v>
      </c>
      <c r="B21" s="179" t="s">
        <v>188</v>
      </c>
      <c r="C21" s="180"/>
      <c r="D21" s="190"/>
      <c r="E21" s="191"/>
      <c r="F21" s="192"/>
      <c r="G21" s="190"/>
      <c r="H21" s="192"/>
      <c r="I21" s="184">
        <f>1000+8000+77400+9000+180600+12000+387000+18000+12000</f>
        <v>705000</v>
      </c>
      <c r="J21" s="185"/>
      <c r="K21" s="184">
        <f>1000+8000+77400+9000+180600+12000+387000+18000+12000</f>
        <v>705000</v>
      </c>
      <c r="L21" s="185"/>
    </row>
    <row r="22" spans="1:12" ht="23.25" hidden="1">
      <c r="A22" s="65" t="s">
        <v>194</v>
      </c>
      <c r="B22" s="179" t="s">
        <v>188</v>
      </c>
      <c r="C22" s="180"/>
      <c r="D22" s="190"/>
      <c r="E22" s="191"/>
      <c r="F22" s="192"/>
      <c r="G22" s="190"/>
      <c r="H22" s="192"/>
      <c r="I22" s="184">
        <f>147000+183000+660000</f>
        <v>990000</v>
      </c>
      <c r="J22" s="185"/>
      <c r="K22" s="184">
        <f>147000+183000+660000</f>
        <v>990000</v>
      </c>
      <c r="L22" s="185"/>
    </row>
    <row r="23" spans="1:12" ht="23.25" hidden="1">
      <c r="A23" s="68" t="s">
        <v>204</v>
      </c>
      <c r="B23" s="188"/>
      <c r="C23" s="189"/>
      <c r="D23" s="193"/>
      <c r="E23" s="194"/>
      <c r="F23" s="195"/>
      <c r="G23" s="193"/>
      <c r="H23" s="195"/>
      <c r="I23" s="186"/>
      <c r="J23" s="187"/>
      <c r="K23" s="186"/>
      <c r="L23" s="187"/>
    </row>
    <row r="24" spans="1:12" ht="23.25" hidden="1">
      <c r="A24" s="69" t="s">
        <v>195</v>
      </c>
      <c r="B24" s="179" t="s">
        <v>188</v>
      </c>
      <c r="C24" s="180"/>
      <c r="D24" s="181"/>
      <c r="E24" s="182"/>
      <c r="F24" s="183"/>
      <c r="G24" s="181"/>
      <c r="H24" s="183"/>
      <c r="I24" s="175">
        <v>761094.2</v>
      </c>
      <c r="J24" s="176"/>
      <c r="K24" s="175">
        <v>761094.2</v>
      </c>
      <c r="L24" s="176"/>
    </row>
    <row r="25" spans="1:12" ht="23.25" hidden="1">
      <c r="A25" s="63" t="s">
        <v>201</v>
      </c>
      <c r="B25" s="179" t="s">
        <v>188</v>
      </c>
      <c r="C25" s="180"/>
      <c r="D25" s="181"/>
      <c r="E25" s="182"/>
      <c r="F25" s="183"/>
      <c r="G25" s="181"/>
      <c r="H25" s="183"/>
      <c r="I25" s="177">
        <v>80000</v>
      </c>
      <c r="J25" s="178"/>
      <c r="K25" s="177">
        <v>80000</v>
      </c>
      <c r="L25" s="178"/>
    </row>
    <row r="26" spans="1:12" ht="23.25" hidden="1">
      <c r="A26" s="16" t="s">
        <v>48</v>
      </c>
      <c r="B26" s="224"/>
      <c r="C26" s="225"/>
      <c r="D26" s="226"/>
      <c r="E26" s="226"/>
      <c r="F26" s="226"/>
      <c r="G26" s="226"/>
      <c r="H26" s="226"/>
      <c r="I26" s="242">
        <f>SUM(I19:J25)</f>
        <v>2546094.2</v>
      </c>
      <c r="J26" s="242"/>
      <c r="K26" s="242">
        <f>SUM(K19:L25)</f>
        <v>2536094.2</v>
      </c>
      <c r="L26" s="242"/>
    </row>
    <row r="27" spans="1:12" s="113" customFormat="1" ht="23.25" hidden="1">
      <c r="A27" s="111"/>
      <c r="B27" s="111"/>
      <c r="C27" s="111"/>
      <c r="D27" s="111"/>
      <c r="E27" s="111"/>
      <c r="F27" s="111"/>
      <c r="G27" s="111"/>
      <c r="H27" s="111"/>
      <c r="I27" s="112"/>
      <c r="J27" s="112"/>
      <c r="K27" s="112"/>
      <c r="L27" s="112"/>
    </row>
    <row r="28" spans="1:12" s="113" customFormat="1" ht="23.25" hidden="1">
      <c r="A28" s="111"/>
      <c r="B28" s="111"/>
      <c r="C28" s="111"/>
      <c r="D28" s="111"/>
      <c r="E28" s="111"/>
      <c r="F28" s="111"/>
      <c r="G28" s="111"/>
      <c r="H28" s="111"/>
      <c r="I28" s="112"/>
      <c r="J28" s="112"/>
      <c r="K28" s="112"/>
      <c r="L28" s="112"/>
    </row>
    <row r="29" spans="1:12" s="113" customFormat="1" ht="23.25" hidden="1">
      <c r="A29" s="111"/>
      <c r="B29" s="111"/>
      <c r="C29" s="111"/>
      <c r="D29" s="111"/>
      <c r="E29" s="111"/>
      <c r="F29" s="111"/>
      <c r="G29" s="111"/>
      <c r="H29" s="111"/>
      <c r="I29" s="112"/>
      <c r="J29" s="112"/>
      <c r="K29" s="112"/>
      <c r="L29" s="112"/>
    </row>
    <row r="30" spans="1:12" s="113" customFormat="1" ht="23.25" hidden="1">
      <c r="A30" s="111"/>
      <c r="B30" s="111"/>
      <c r="C30" s="111"/>
      <c r="D30" s="111"/>
      <c r="E30" s="111"/>
      <c r="F30" s="111"/>
      <c r="G30" s="111"/>
      <c r="H30" s="111"/>
      <c r="I30" s="112"/>
      <c r="J30" s="112"/>
      <c r="K30" s="112"/>
      <c r="L30" s="112"/>
    </row>
    <row r="31" spans="1:12" ht="23.25">
      <c r="A31" s="172" t="s">
        <v>77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</row>
    <row r="32" spans="1:12" ht="23.25">
      <c r="A32" s="173" t="s">
        <v>197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</row>
    <row r="33" spans="1:12" ht="23.25">
      <c r="A33" s="174" t="s">
        <v>205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</row>
    <row r="34" spans="1:10" ht="23.25">
      <c r="A34" s="174" t="s">
        <v>199</v>
      </c>
      <c r="B34" s="174"/>
      <c r="C34" s="174"/>
      <c r="D34" s="174"/>
      <c r="E34" s="174"/>
      <c r="F34" s="174"/>
      <c r="G34" s="174"/>
      <c r="H34" s="174"/>
      <c r="I34" s="174"/>
      <c r="J34" s="174"/>
    </row>
    <row r="35" spans="1:12" ht="23.25">
      <c r="A35" s="174" t="s">
        <v>206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</row>
    <row r="36" spans="1:12" ht="23.25">
      <c r="A36" s="174" t="s">
        <v>200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</row>
    <row r="37" spans="1:12" ht="23.25">
      <c r="A37" s="173" t="s">
        <v>198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</row>
    <row r="38" spans="1:12" ht="23.25">
      <c r="A38" s="174" t="s">
        <v>207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</row>
    <row r="39" spans="1:12" ht="23.25">
      <c r="A39" s="174" t="s">
        <v>208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</row>
    <row r="40" spans="1:12" ht="23.25">
      <c r="A40" s="174" t="s">
        <v>209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</row>
    <row r="41" spans="1:12" ht="23.25">
      <c r="A41" s="174" t="s">
        <v>210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</row>
  </sheetData>
  <mergeCells count="94">
    <mergeCell ref="F8:G8"/>
    <mergeCell ref="H8:I8"/>
    <mergeCell ref="B9:D10"/>
    <mergeCell ref="E9:E10"/>
    <mergeCell ref="B6:D7"/>
    <mergeCell ref="E6:E7"/>
    <mergeCell ref="K26:L26"/>
    <mergeCell ref="I26:J26"/>
    <mergeCell ref="H12:I12"/>
    <mergeCell ref="I16:L16"/>
    <mergeCell ref="G26:H26"/>
    <mergeCell ref="G21:H21"/>
    <mergeCell ref="G22:H23"/>
    <mergeCell ref="K18:L18"/>
    <mergeCell ref="A1:L1"/>
    <mergeCell ref="B17:C17"/>
    <mergeCell ref="F2:I2"/>
    <mergeCell ref="J12:K12"/>
    <mergeCell ref="H3:I3"/>
    <mergeCell ref="H4:I4"/>
    <mergeCell ref="J2:L2"/>
    <mergeCell ref="J3:K3"/>
    <mergeCell ref="J4:K4"/>
    <mergeCell ref="J9:K10"/>
    <mergeCell ref="J5:K5"/>
    <mergeCell ref="G18:H18"/>
    <mergeCell ref="H11:I11"/>
    <mergeCell ref="F11:G11"/>
    <mergeCell ref="K17:L17"/>
    <mergeCell ref="L9:L10"/>
    <mergeCell ref="J6:K7"/>
    <mergeCell ref="L6:L7"/>
    <mergeCell ref="F6:G7"/>
    <mergeCell ref="H6:I7"/>
    <mergeCell ref="B26:C26"/>
    <mergeCell ref="D26:F26"/>
    <mergeCell ref="B24:C24"/>
    <mergeCell ref="G19:H20"/>
    <mergeCell ref="I19:J20"/>
    <mergeCell ref="D24:F24"/>
    <mergeCell ref="G24:H24"/>
    <mergeCell ref="A16:A18"/>
    <mergeCell ref="D18:F18"/>
    <mergeCell ref="D17:F17"/>
    <mergeCell ref="B21:C21"/>
    <mergeCell ref="D21:F21"/>
    <mergeCell ref="I24:J24"/>
    <mergeCell ref="B2:E2"/>
    <mergeCell ref="B18:C18"/>
    <mergeCell ref="H5:I5"/>
    <mergeCell ref="B16:H16"/>
    <mergeCell ref="B5:D5"/>
    <mergeCell ref="F3:G3"/>
    <mergeCell ref="F4:G4"/>
    <mergeCell ref="F5:G5"/>
    <mergeCell ref="B3:D3"/>
    <mergeCell ref="F12:G12"/>
    <mergeCell ref="B4:D4"/>
    <mergeCell ref="B12:D12"/>
    <mergeCell ref="B11:D11"/>
    <mergeCell ref="I17:J17"/>
    <mergeCell ref="G17:H17"/>
    <mergeCell ref="J11:K11"/>
    <mergeCell ref="J8:K8"/>
    <mergeCell ref="F9:G10"/>
    <mergeCell ref="H9:I10"/>
    <mergeCell ref="B8:D8"/>
    <mergeCell ref="K19:L20"/>
    <mergeCell ref="B22:C23"/>
    <mergeCell ref="D22:F23"/>
    <mergeCell ref="I18:J18"/>
    <mergeCell ref="K21:L21"/>
    <mergeCell ref="K22:L23"/>
    <mergeCell ref="I21:J21"/>
    <mergeCell ref="I22:J23"/>
    <mergeCell ref="B19:C20"/>
    <mergeCell ref="D19:F20"/>
    <mergeCell ref="K24:L24"/>
    <mergeCell ref="K25:L25"/>
    <mergeCell ref="B25:C25"/>
    <mergeCell ref="D25:F25"/>
    <mergeCell ref="G25:H25"/>
    <mergeCell ref="I25:J25"/>
    <mergeCell ref="A38:L38"/>
    <mergeCell ref="A39:L39"/>
    <mergeCell ref="A40:L40"/>
    <mergeCell ref="A41:L41"/>
    <mergeCell ref="A31:L31"/>
    <mergeCell ref="A32:L32"/>
    <mergeCell ref="A37:L37"/>
    <mergeCell ref="A34:J34"/>
    <mergeCell ref="A36:L36"/>
    <mergeCell ref="A35:L35"/>
    <mergeCell ref="A33:L33"/>
  </mergeCells>
  <printOptions/>
  <pageMargins left="0.36" right="0.12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8"/>
  <sheetViews>
    <sheetView workbookViewId="0" topLeftCell="A247">
      <selection activeCell="D248" sqref="D248"/>
    </sheetView>
  </sheetViews>
  <sheetFormatPr defaultColWidth="9.140625" defaultRowHeight="12.75"/>
  <cols>
    <col min="1" max="4" width="9.140625" style="1" customWidth="1"/>
    <col min="5" max="5" width="11.28125" style="1" customWidth="1"/>
    <col min="6" max="6" width="12.57421875" style="1" customWidth="1"/>
    <col min="7" max="8" width="12.7109375" style="1" bestFit="1" customWidth="1"/>
    <col min="9" max="9" width="12.421875" style="1" customWidth="1"/>
    <col min="10" max="11" width="9.140625" style="1" customWidth="1"/>
    <col min="12" max="12" width="12.7109375" style="1" bestFit="1" customWidth="1"/>
    <col min="13" max="16384" width="9.140625" style="1" customWidth="1"/>
  </cols>
  <sheetData>
    <row r="1" spans="1:9" ht="23.25">
      <c r="A1" s="296" t="s">
        <v>78</v>
      </c>
      <c r="B1" s="296"/>
      <c r="C1" s="296"/>
      <c r="D1" s="296"/>
      <c r="E1" s="296"/>
      <c r="F1" s="296"/>
      <c r="G1" s="296"/>
      <c r="H1" s="296"/>
      <c r="I1" s="296"/>
    </row>
    <row r="2" spans="1:9" ht="23.25">
      <c r="A2" s="172" t="s">
        <v>79</v>
      </c>
      <c r="B2" s="172"/>
      <c r="C2" s="172"/>
      <c r="D2" s="172"/>
      <c r="E2" s="172"/>
      <c r="F2" s="172"/>
      <c r="G2" s="172"/>
      <c r="H2" s="172"/>
      <c r="I2" s="172"/>
    </row>
    <row r="3" spans="1:9" ht="23.25">
      <c r="A3" s="172" t="s">
        <v>80</v>
      </c>
      <c r="B3" s="172"/>
      <c r="C3" s="172"/>
      <c r="D3" s="172"/>
      <c r="E3" s="172"/>
      <c r="F3" s="172"/>
      <c r="G3" s="172"/>
      <c r="H3" s="172"/>
      <c r="I3" s="172"/>
    </row>
    <row r="4" spans="1:9" ht="23.25">
      <c r="A4" s="172" t="s">
        <v>81</v>
      </c>
      <c r="B4" s="172"/>
      <c r="C4" s="172"/>
      <c r="D4" s="172"/>
      <c r="E4" s="172"/>
      <c r="F4" s="172"/>
      <c r="G4" s="172"/>
      <c r="H4" s="172"/>
      <c r="I4" s="172"/>
    </row>
    <row r="5" spans="1:9" ht="23.25">
      <c r="A5" s="172" t="s">
        <v>82</v>
      </c>
      <c r="B5" s="172"/>
      <c r="C5" s="172"/>
      <c r="D5" s="172"/>
      <c r="E5" s="172"/>
      <c r="F5" s="172"/>
      <c r="G5" s="172"/>
      <c r="H5" s="172"/>
      <c r="I5" s="172"/>
    </row>
    <row r="6" spans="1:9" ht="23.25">
      <c r="A6" s="172" t="s">
        <v>37</v>
      </c>
      <c r="B6" s="172"/>
      <c r="C6" s="172"/>
      <c r="D6" s="172"/>
      <c r="E6" s="172"/>
      <c r="F6" s="172"/>
      <c r="G6" s="172"/>
      <c r="H6" s="172"/>
      <c r="I6" s="172"/>
    </row>
    <row r="7" spans="1:9" ht="23.25">
      <c r="A7" s="172" t="s">
        <v>234</v>
      </c>
      <c r="B7" s="172"/>
      <c r="C7" s="172"/>
      <c r="D7" s="172"/>
      <c r="E7" s="172"/>
      <c r="F7" s="172"/>
      <c r="G7" s="172"/>
      <c r="H7" s="172"/>
      <c r="I7" s="172"/>
    </row>
    <row r="8" spans="1:9" ht="23.25">
      <c r="A8" s="172" t="s">
        <v>235</v>
      </c>
      <c r="B8" s="172"/>
      <c r="C8" s="172"/>
      <c r="D8" s="172"/>
      <c r="E8" s="172"/>
      <c r="F8" s="172"/>
      <c r="G8" s="172"/>
      <c r="H8" s="172"/>
      <c r="I8" s="172"/>
    </row>
    <row r="9" spans="1:9" ht="23.25">
      <c r="A9" s="271" t="s">
        <v>83</v>
      </c>
      <c r="B9" s="271"/>
      <c r="C9" s="271"/>
      <c r="D9" s="271"/>
      <c r="E9" s="271"/>
      <c r="F9" s="271"/>
      <c r="G9" s="271"/>
      <c r="H9" s="271"/>
      <c r="I9" s="271"/>
    </row>
    <row r="10" spans="1:9" ht="21.75" customHeight="1">
      <c r="A10" s="135" t="s">
        <v>47</v>
      </c>
      <c r="B10" s="259"/>
      <c r="C10" s="259"/>
      <c r="D10" s="259"/>
      <c r="E10" s="260"/>
      <c r="F10" s="181" t="s">
        <v>58</v>
      </c>
      <c r="G10" s="182"/>
      <c r="H10" s="182"/>
      <c r="I10" s="183"/>
    </row>
    <row r="11" spans="1:9" ht="21.75" customHeight="1">
      <c r="A11" s="261"/>
      <c r="B11" s="258"/>
      <c r="C11" s="258"/>
      <c r="D11" s="258"/>
      <c r="E11" s="262"/>
      <c r="F11" s="190" t="s">
        <v>61</v>
      </c>
      <c r="G11" s="192"/>
      <c r="H11" s="190" t="s">
        <v>58</v>
      </c>
      <c r="I11" s="192"/>
    </row>
    <row r="12" spans="1:9" ht="21.75" customHeight="1">
      <c r="A12" s="136"/>
      <c r="B12" s="263"/>
      <c r="C12" s="263"/>
      <c r="D12" s="263"/>
      <c r="E12" s="264"/>
      <c r="F12" s="193" t="s">
        <v>84</v>
      </c>
      <c r="G12" s="195"/>
      <c r="H12" s="193" t="s">
        <v>85</v>
      </c>
      <c r="I12" s="195"/>
    </row>
    <row r="13" spans="1:9" ht="23.25">
      <c r="A13" s="301" t="s">
        <v>212</v>
      </c>
      <c r="B13" s="302"/>
      <c r="C13" s="302"/>
      <c r="D13" s="302"/>
      <c r="E13" s="303"/>
      <c r="F13" s="297">
        <v>104</v>
      </c>
      <c r="G13" s="298"/>
      <c r="H13" s="299">
        <v>87</v>
      </c>
      <c r="I13" s="300"/>
    </row>
    <row r="14" spans="1:9" ht="23.25">
      <c r="A14" s="301" t="s">
        <v>152</v>
      </c>
      <c r="B14" s="302"/>
      <c r="C14" s="302"/>
      <c r="D14" s="302"/>
      <c r="E14" s="303"/>
      <c r="F14" s="297">
        <v>51</v>
      </c>
      <c r="G14" s="298"/>
      <c r="H14" s="299">
        <v>34</v>
      </c>
      <c r="I14" s="300"/>
    </row>
    <row r="15" spans="1:9" ht="23.25">
      <c r="A15" s="301" t="s">
        <v>236</v>
      </c>
      <c r="B15" s="302"/>
      <c r="C15" s="302"/>
      <c r="D15" s="302"/>
      <c r="E15" s="303"/>
      <c r="F15" s="297">
        <v>16</v>
      </c>
      <c r="G15" s="298"/>
      <c r="H15" s="299">
        <v>5</v>
      </c>
      <c r="I15" s="300"/>
    </row>
    <row r="16" spans="1:9" ht="23.25">
      <c r="A16" s="301" t="s">
        <v>240</v>
      </c>
      <c r="B16" s="302"/>
      <c r="C16" s="302"/>
      <c r="D16" s="302"/>
      <c r="E16" s="303"/>
      <c r="F16" s="297">
        <v>30</v>
      </c>
      <c r="G16" s="298"/>
      <c r="H16" s="299">
        <v>39</v>
      </c>
      <c r="I16" s="300"/>
    </row>
    <row r="17" spans="1:9" ht="23.25">
      <c r="A17" s="301" t="s">
        <v>156</v>
      </c>
      <c r="B17" s="302"/>
      <c r="C17" s="302"/>
      <c r="D17" s="302"/>
      <c r="E17" s="303"/>
      <c r="F17" s="304">
        <v>16</v>
      </c>
      <c r="G17" s="305"/>
      <c r="H17" s="234">
        <v>9</v>
      </c>
      <c r="I17" s="234"/>
    </row>
    <row r="18" spans="1:9" ht="23.25">
      <c r="A18" s="301" t="s">
        <v>216</v>
      </c>
      <c r="B18" s="302"/>
      <c r="C18" s="302"/>
      <c r="D18" s="302"/>
      <c r="E18" s="303"/>
      <c r="F18" s="297">
        <v>6</v>
      </c>
      <c r="G18" s="298"/>
      <c r="H18" s="299">
        <v>5</v>
      </c>
      <c r="I18" s="300"/>
    </row>
    <row r="19" ht="23.25">
      <c r="A19" s="1" t="s">
        <v>89</v>
      </c>
    </row>
    <row r="20" ht="23.25">
      <c r="A20" s="1" t="s">
        <v>90</v>
      </c>
    </row>
    <row r="21" spans="1:9" ht="21.75" customHeight="1">
      <c r="A21" s="234" t="s">
        <v>91</v>
      </c>
      <c r="B21" s="234"/>
      <c r="C21" s="234"/>
      <c r="D21" s="234"/>
      <c r="E21" s="234"/>
      <c r="F21" s="234"/>
      <c r="G21" s="15" t="s">
        <v>92</v>
      </c>
      <c r="H21" s="15" t="s">
        <v>93</v>
      </c>
      <c r="I21" s="15" t="s">
        <v>94</v>
      </c>
    </row>
    <row r="22" spans="1:9" ht="23.25">
      <c r="A22" s="286" t="s">
        <v>95</v>
      </c>
      <c r="B22" s="286"/>
      <c r="C22" s="286"/>
      <c r="D22" s="286"/>
      <c r="E22" s="286"/>
      <c r="F22" s="286"/>
      <c r="G22" s="56">
        <v>0.3</v>
      </c>
      <c r="H22" s="56">
        <v>0.45</v>
      </c>
      <c r="I22" s="56">
        <v>0.25</v>
      </c>
    </row>
    <row r="23" spans="1:9" ht="23.25">
      <c r="A23" s="286" t="s">
        <v>96</v>
      </c>
      <c r="B23" s="286"/>
      <c r="C23" s="286"/>
      <c r="D23" s="286"/>
      <c r="E23" s="286"/>
      <c r="F23" s="286"/>
      <c r="G23" s="56">
        <v>0.85</v>
      </c>
      <c r="H23" s="56">
        <v>0.15</v>
      </c>
      <c r="I23" s="56">
        <v>0.05</v>
      </c>
    </row>
    <row r="24" spans="1:9" ht="23.25">
      <c r="A24" s="286" t="s">
        <v>97</v>
      </c>
      <c r="B24" s="286"/>
      <c r="C24" s="286"/>
      <c r="D24" s="286"/>
      <c r="E24" s="286"/>
      <c r="F24" s="286"/>
      <c r="G24" s="56">
        <v>0.65</v>
      </c>
      <c r="H24" s="56">
        <v>0.25</v>
      </c>
      <c r="I24" s="56">
        <v>0.1</v>
      </c>
    </row>
    <row r="25" spans="1:9" ht="23.25">
      <c r="A25" s="286" t="s">
        <v>173</v>
      </c>
      <c r="B25" s="286"/>
      <c r="C25" s="286"/>
      <c r="D25" s="286"/>
      <c r="E25" s="286"/>
      <c r="F25" s="286"/>
      <c r="G25" s="56">
        <v>0.6</v>
      </c>
      <c r="H25" s="56">
        <v>0.3</v>
      </c>
      <c r="I25" s="56">
        <v>0.1</v>
      </c>
    </row>
    <row r="26" spans="1:9" ht="23.25">
      <c r="A26" s="286" t="s">
        <v>99</v>
      </c>
      <c r="B26" s="286"/>
      <c r="C26" s="286"/>
      <c r="D26" s="286"/>
      <c r="E26" s="286"/>
      <c r="F26" s="286"/>
      <c r="G26" s="56">
        <v>0.4</v>
      </c>
      <c r="H26" s="56">
        <v>0.3</v>
      </c>
      <c r="I26" s="56">
        <v>0.3</v>
      </c>
    </row>
    <row r="27" spans="1:9" ht="23.25">
      <c r="A27" s="286" t="s">
        <v>100</v>
      </c>
      <c r="B27" s="286"/>
      <c r="C27" s="286"/>
      <c r="D27" s="286"/>
      <c r="E27" s="286"/>
      <c r="F27" s="286"/>
      <c r="G27" s="56">
        <v>0.5</v>
      </c>
      <c r="H27" s="56">
        <v>0.3</v>
      </c>
      <c r="I27" s="56">
        <v>0.2</v>
      </c>
    </row>
    <row r="28" spans="1:9" ht="23.25">
      <c r="A28" s="287" t="s">
        <v>101</v>
      </c>
      <c r="B28" s="288"/>
      <c r="C28" s="288"/>
      <c r="D28" s="288"/>
      <c r="E28" s="288"/>
      <c r="F28" s="289"/>
      <c r="G28" s="306">
        <v>0.55</v>
      </c>
      <c r="H28" s="306">
        <v>0.35</v>
      </c>
      <c r="I28" s="306">
        <v>0.1</v>
      </c>
    </row>
    <row r="29" spans="1:9" ht="19.5" customHeight="1">
      <c r="A29" s="290" t="s">
        <v>102</v>
      </c>
      <c r="B29" s="291"/>
      <c r="C29" s="291"/>
      <c r="D29" s="291"/>
      <c r="E29" s="291"/>
      <c r="F29" s="292"/>
      <c r="G29" s="307"/>
      <c r="H29" s="307"/>
      <c r="I29" s="307"/>
    </row>
    <row r="30" spans="1:9" ht="23.25">
      <c r="A30" s="20" t="s">
        <v>103</v>
      </c>
      <c r="B30" s="21"/>
      <c r="C30" s="21"/>
      <c r="D30" s="21"/>
      <c r="E30" s="21"/>
      <c r="F30" s="21"/>
      <c r="G30" s="56">
        <v>0.6</v>
      </c>
      <c r="H30" s="56">
        <v>0.3</v>
      </c>
      <c r="I30" s="56">
        <v>0.1</v>
      </c>
    </row>
    <row r="31" spans="1:9" ht="21" customHeight="1">
      <c r="A31" s="293" t="s">
        <v>104</v>
      </c>
      <c r="B31" s="294"/>
      <c r="C31" s="294"/>
      <c r="D31" s="294"/>
      <c r="E31" s="294"/>
      <c r="F31" s="295"/>
      <c r="G31" s="56">
        <f>SUM(G22:G30)/8</f>
        <v>0.5562499999999999</v>
      </c>
      <c r="H31" s="56">
        <f>SUM(H22:H30)/8</f>
        <v>0.3</v>
      </c>
      <c r="I31" s="56">
        <f>SUM(I22:I30)/8</f>
        <v>0.15000000000000002</v>
      </c>
    </row>
    <row r="32" spans="1:9" ht="21" customHeight="1">
      <c r="A32" s="117"/>
      <c r="B32" s="117"/>
      <c r="C32" s="117"/>
      <c r="D32" s="117"/>
      <c r="E32" s="117"/>
      <c r="F32" s="117"/>
      <c r="G32" s="118"/>
      <c r="H32" s="118"/>
      <c r="I32" s="118"/>
    </row>
    <row r="33" spans="1:9" ht="21" customHeight="1">
      <c r="A33" s="117"/>
      <c r="B33" s="117"/>
      <c r="C33" s="117"/>
      <c r="D33" s="117"/>
      <c r="E33" s="117"/>
      <c r="F33" s="117"/>
      <c r="G33" s="118"/>
      <c r="H33" s="118"/>
      <c r="I33" s="118"/>
    </row>
    <row r="34" spans="1:9" ht="21" customHeight="1">
      <c r="A34" s="117"/>
      <c r="B34" s="117"/>
      <c r="C34" s="117"/>
      <c r="D34" s="117"/>
      <c r="E34" s="117"/>
      <c r="F34" s="117"/>
      <c r="G34" s="118"/>
      <c r="H34" s="118"/>
      <c r="I34" s="118"/>
    </row>
    <row r="35" spans="1:9" ht="23.25">
      <c r="A35" s="285"/>
      <c r="B35" s="285"/>
      <c r="C35" s="285"/>
      <c r="D35" s="285"/>
      <c r="E35" s="285"/>
      <c r="F35" s="285"/>
      <c r="G35" s="285"/>
      <c r="H35" s="285"/>
      <c r="I35" s="285"/>
    </row>
    <row r="36" spans="1:9" ht="23.25">
      <c r="A36" s="285" t="s">
        <v>105</v>
      </c>
      <c r="B36" s="285"/>
      <c r="C36" s="285"/>
      <c r="D36" s="285"/>
      <c r="E36" s="285"/>
      <c r="F36" s="285"/>
      <c r="G36" s="285"/>
      <c r="H36" s="285"/>
      <c r="I36" s="285"/>
    </row>
    <row r="37" spans="1:9" ht="23.25">
      <c r="A37" s="172" t="s">
        <v>237</v>
      </c>
      <c r="B37" s="172"/>
      <c r="C37" s="172"/>
      <c r="D37" s="172"/>
      <c r="E37" s="172"/>
      <c r="F37" s="172"/>
      <c r="G37" s="172"/>
      <c r="H37" s="172"/>
      <c r="I37" s="172"/>
    </row>
    <row r="38" spans="1:9" ht="23.25">
      <c r="A38" s="172" t="s">
        <v>106</v>
      </c>
      <c r="B38" s="172"/>
      <c r="C38" s="172"/>
      <c r="D38" s="172"/>
      <c r="E38" s="172"/>
      <c r="F38" s="172"/>
      <c r="G38" s="172"/>
      <c r="H38" s="172"/>
      <c r="I38" s="172"/>
    </row>
    <row r="39" spans="1:9" ht="23.25">
      <c r="A39" s="273" t="s">
        <v>91</v>
      </c>
      <c r="B39" s="273"/>
      <c r="C39" s="273"/>
      <c r="D39" s="273"/>
      <c r="E39" s="273"/>
      <c r="F39" s="273"/>
      <c r="G39" s="265"/>
      <c r="H39" s="190" t="s">
        <v>107</v>
      </c>
      <c r="I39" s="192"/>
    </row>
    <row r="40" spans="1:9" ht="23.25">
      <c r="A40" s="273"/>
      <c r="B40" s="273"/>
      <c r="C40" s="273"/>
      <c r="D40" s="273"/>
      <c r="E40" s="273"/>
      <c r="F40" s="273"/>
      <c r="G40" s="265"/>
      <c r="H40" s="274" t="s">
        <v>108</v>
      </c>
      <c r="I40" s="274"/>
    </row>
    <row r="41" spans="1:9" ht="23.25">
      <c r="A41" s="256" t="s">
        <v>95</v>
      </c>
      <c r="B41" s="256"/>
      <c r="C41" s="256"/>
      <c r="D41" s="256"/>
      <c r="E41" s="256"/>
      <c r="F41" s="256"/>
      <c r="G41" s="272"/>
      <c r="H41" s="181">
        <v>9</v>
      </c>
      <c r="I41" s="183"/>
    </row>
    <row r="42" spans="1:9" ht="23.25">
      <c r="A42" s="256" t="s">
        <v>96</v>
      </c>
      <c r="B42" s="256"/>
      <c r="C42" s="256"/>
      <c r="D42" s="256"/>
      <c r="E42" s="256"/>
      <c r="F42" s="256"/>
      <c r="G42" s="272"/>
      <c r="H42" s="181">
        <v>9</v>
      </c>
      <c r="I42" s="183"/>
    </row>
    <row r="43" spans="1:9" ht="23.25">
      <c r="A43" s="256" t="s">
        <v>97</v>
      </c>
      <c r="B43" s="256"/>
      <c r="C43" s="256"/>
      <c r="D43" s="256"/>
      <c r="E43" s="256"/>
      <c r="F43" s="256"/>
      <c r="G43" s="272"/>
      <c r="H43" s="181">
        <v>7.5</v>
      </c>
      <c r="I43" s="183"/>
    </row>
    <row r="44" spans="1:9" ht="23.25">
      <c r="A44" s="256" t="s">
        <v>173</v>
      </c>
      <c r="B44" s="256"/>
      <c r="C44" s="256"/>
      <c r="D44" s="256"/>
      <c r="E44" s="256"/>
      <c r="F44" s="256"/>
      <c r="G44" s="272"/>
      <c r="H44" s="181">
        <v>8</v>
      </c>
      <c r="I44" s="183"/>
    </row>
    <row r="45" spans="1:9" ht="23.25">
      <c r="A45" s="256" t="s">
        <v>99</v>
      </c>
      <c r="B45" s="256"/>
      <c r="C45" s="256"/>
      <c r="D45" s="256"/>
      <c r="E45" s="256"/>
      <c r="F45" s="256"/>
      <c r="G45" s="272"/>
      <c r="H45" s="181">
        <v>8</v>
      </c>
      <c r="I45" s="183"/>
    </row>
    <row r="46" spans="1:9" ht="23.25">
      <c r="A46" s="256" t="s">
        <v>100</v>
      </c>
      <c r="B46" s="256"/>
      <c r="C46" s="256"/>
      <c r="D46" s="256"/>
      <c r="E46" s="256"/>
      <c r="F46" s="256"/>
      <c r="G46" s="272"/>
      <c r="H46" s="181">
        <v>9</v>
      </c>
      <c r="I46" s="183"/>
    </row>
    <row r="47" spans="1:9" ht="23.25">
      <c r="A47" s="268" t="s">
        <v>101</v>
      </c>
      <c r="B47" s="269"/>
      <c r="C47" s="269"/>
      <c r="D47" s="269"/>
      <c r="E47" s="269"/>
      <c r="F47" s="269"/>
      <c r="G47" s="269"/>
      <c r="H47" s="135">
        <v>9</v>
      </c>
      <c r="I47" s="260"/>
    </row>
    <row r="48" spans="1:9" ht="23.25">
      <c r="A48" s="270" t="s">
        <v>102</v>
      </c>
      <c r="B48" s="271"/>
      <c r="C48" s="271"/>
      <c r="D48" s="271"/>
      <c r="E48" s="271"/>
      <c r="F48" s="271"/>
      <c r="G48" s="271"/>
      <c r="H48" s="136"/>
      <c r="I48" s="264"/>
    </row>
    <row r="49" spans="1:9" ht="23.25">
      <c r="A49" s="256" t="s">
        <v>103</v>
      </c>
      <c r="B49" s="256"/>
      <c r="C49" s="256"/>
      <c r="D49" s="256"/>
      <c r="E49" s="256"/>
      <c r="F49" s="256"/>
      <c r="G49" s="272"/>
      <c r="H49" s="181">
        <v>8</v>
      </c>
      <c r="I49" s="183"/>
    </row>
    <row r="50" spans="1:9" ht="23.25">
      <c r="A50" s="257" t="s">
        <v>104</v>
      </c>
      <c r="B50" s="257"/>
      <c r="C50" s="257"/>
      <c r="D50" s="257"/>
      <c r="E50" s="257"/>
      <c r="F50" s="257"/>
      <c r="G50" s="257"/>
      <c r="H50" s="284">
        <f>SUM(H41:I49)/8</f>
        <v>8.4375</v>
      </c>
      <c r="I50" s="284"/>
    </row>
    <row r="51" ht="23.25"/>
    <row r="52" spans="1:9" ht="23.25">
      <c r="A52" s="23" t="s">
        <v>109</v>
      </c>
      <c r="B52" s="23"/>
      <c r="C52" s="23"/>
      <c r="D52" s="23"/>
      <c r="E52" s="23"/>
      <c r="F52" s="24"/>
      <c r="G52" s="258"/>
      <c r="H52" s="258"/>
      <c r="I52" s="258"/>
    </row>
    <row r="53" spans="1:9" ht="23.25">
      <c r="A53" s="135" t="s">
        <v>110</v>
      </c>
      <c r="B53" s="259"/>
      <c r="C53" s="259"/>
      <c r="D53" s="259"/>
      <c r="E53" s="260"/>
      <c r="F53" s="221" t="s">
        <v>115</v>
      </c>
      <c r="G53" s="265" t="s">
        <v>72</v>
      </c>
      <c r="H53" s="266"/>
      <c r="I53" s="267"/>
    </row>
    <row r="54" spans="1:9" ht="23.25">
      <c r="A54" s="261"/>
      <c r="B54" s="258"/>
      <c r="C54" s="258"/>
      <c r="D54" s="258"/>
      <c r="E54" s="262"/>
      <c r="F54" s="222"/>
      <c r="G54" s="17" t="s">
        <v>111</v>
      </c>
      <c r="H54" s="3" t="s">
        <v>113</v>
      </c>
      <c r="I54" s="221" t="s">
        <v>114</v>
      </c>
    </row>
    <row r="55" spans="1:9" ht="23.25">
      <c r="A55" s="261"/>
      <c r="B55" s="258"/>
      <c r="C55" s="258"/>
      <c r="D55" s="258"/>
      <c r="E55" s="262"/>
      <c r="F55" s="222"/>
      <c r="G55" s="17" t="s">
        <v>63</v>
      </c>
      <c r="H55" s="17" t="s">
        <v>63</v>
      </c>
      <c r="I55" s="222"/>
    </row>
    <row r="56" spans="1:9" ht="23.25">
      <c r="A56" s="136"/>
      <c r="B56" s="263"/>
      <c r="C56" s="263"/>
      <c r="D56" s="263"/>
      <c r="E56" s="264"/>
      <c r="F56" s="223"/>
      <c r="G56" s="55" t="s">
        <v>112</v>
      </c>
      <c r="H56" s="55" t="s">
        <v>112</v>
      </c>
      <c r="I56" s="223"/>
    </row>
    <row r="57" spans="1:9" ht="23.25">
      <c r="A57" s="282" t="s">
        <v>193</v>
      </c>
      <c r="B57" s="283"/>
      <c r="C57" s="283"/>
      <c r="D57" s="283"/>
      <c r="E57" s="283"/>
      <c r="F57" s="15" t="s">
        <v>174</v>
      </c>
      <c r="G57" s="15">
        <v>750</v>
      </c>
      <c r="H57" s="15">
        <v>900</v>
      </c>
      <c r="I57" s="54" t="s">
        <v>189</v>
      </c>
    </row>
    <row r="58" spans="1:9" ht="23.25">
      <c r="A58" s="255" t="s">
        <v>86</v>
      </c>
      <c r="B58" s="256"/>
      <c r="C58" s="256"/>
      <c r="D58" s="256"/>
      <c r="E58" s="256"/>
      <c r="F58" s="7"/>
      <c r="G58" s="7"/>
      <c r="H58" s="7"/>
      <c r="I58" s="7"/>
    </row>
    <row r="59" spans="1:9" ht="23.25">
      <c r="A59" s="255" t="s">
        <v>53</v>
      </c>
      <c r="B59" s="256"/>
      <c r="C59" s="256"/>
      <c r="D59" s="256"/>
      <c r="E59" s="256"/>
      <c r="F59" s="7"/>
      <c r="G59" s="7"/>
      <c r="H59" s="7"/>
      <c r="I59" s="7"/>
    </row>
    <row r="60" spans="1:9" ht="23.25">
      <c r="A60" s="255" t="s">
        <v>87</v>
      </c>
      <c r="B60" s="256"/>
      <c r="C60" s="256"/>
      <c r="D60" s="256"/>
      <c r="E60" s="256"/>
      <c r="F60" s="7"/>
      <c r="G60" s="7"/>
      <c r="H60" s="7"/>
      <c r="I60" s="7"/>
    </row>
    <row r="61" spans="1:9" ht="23.25">
      <c r="A61" s="255" t="s">
        <v>54</v>
      </c>
      <c r="B61" s="256"/>
      <c r="C61" s="256"/>
      <c r="D61" s="256"/>
      <c r="E61" s="256"/>
      <c r="F61" s="7"/>
      <c r="G61" s="7"/>
      <c r="H61" s="7"/>
      <c r="I61" s="7"/>
    </row>
    <row r="62" spans="1:9" ht="23.25">
      <c r="A62" s="255" t="s">
        <v>88</v>
      </c>
      <c r="B62" s="256"/>
      <c r="C62" s="256"/>
      <c r="D62" s="256"/>
      <c r="E62" s="256"/>
      <c r="F62" s="7"/>
      <c r="G62" s="7"/>
      <c r="H62" s="7"/>
      <c r="I62" s="7"/>
    </row>
    <row r="63" spans="1:9" ht="23.25">
      <c r="A63" s="255" t="s">
        <v>55</v>
      </c>
      <c r="B63" s="256"/>
      <c r="C63" s="256"/>
      <c r="D63" s="256"/>
      <c r="E63" s="256"/>
      <c r="F63" s="7"/>
      <c r="G63" s="7"/>
      <c r="H63" s="7"/>
      <c r="I63" s="7"/>
    </row>
    <row r="64" spans="1:9" ht="23.25">
      <c r="A64" s="280" t="s">
        <v>56</v>
      </c>
      <c r="B64" s="281"/>
      <c r="C64" s="281"/>
      <c r="D64" s="281"/>
      <c r="E64" s="281"/>
      <c r="F64" s="12"/>
      <c r="G64" s="12"/>
      <c r="H64" s="12"/>
      <c r="I64" s="12"/>
    </row>
    <row r="65" spans="1:5" s="22" customFormat="1" ht="23.25">
      <c r="A65" s="269"/>
      <c r="B65" s="269"/>
      <c r="C65" s="269"/>
      <c r="D65" s="269"/>
      <c r="E65" s="269"/>
    </row>
    <row r="66" spans="1:5" s="40" customFormat="1" ht="23.25">
      <c r="A66" s="39"/>
      <c r="B66" s="39"/>
      <c r="C66" s="39"/>
      <c r="D66" s="39"/>
      <c r="E66" s="39"/>
    </row>
    <row r="67" spans="1:5" s="40" customFormat="1" ht="23.25">
      <c r="A67" s="39"/>
      <c r="B67" s="39"/>
      <c r="C67" s="39"/>
      <c r="D67" s="39"/>
      <c r="E67" s="39"/>
    </row>
    <row r="68" spans="1:5" s="40" customFormat="1" ht="23.25">
      <c r="A68" s="39"/>
      <c r="B68" s="39"/>
      <c r="C68" s="39"/>
      <c r="D68" s="39"/>
      <c r="E68" s="39"/>
    </row>
    <row r="69" spans="1:5" s="40" customFormat="1" ht="23.25">
      <c r="A69" s="39"/>
      <c r="B69" s="39"/>
      <c r="C69" s="39"/>
      <c r="D69" s="39"/>
      <c r="E69" s="39"/>
    </row>
    <row r="70" spans="1:5" s="40" customFormat="1" ht="23.25">
      <c r="A70" s="39"/>
      <c r="B70" s="39"/>
      <c r="C70" s="39"/>
      <c r="D70" s="39"/>
      <c r="E70" s="39"/>
    </row>
    <row r="71" spans="1:9" ht="23.25">
      <c r="A71" s="172" t="s">
        <v>157</v>
      </c>
      <c r="B71" s="172"/>
      <c r="C71" s="172"/>
      <c r="D71" s="172"/>
      <c r="E71" s="172"/>
      <c r="F71" s="172"/>
      <c r="G71" s="172"/>
      <c r="H71" s="172"/>
      <c r="I71" s="172"/>
    </row>
    <row r="72" spans="1:9" ht="23.25">
      <c r="A72" s="172" t="s">
        <v>106</v>
      </c>
      <c r="B72" s="172"/>
      <c r="C72" s="172"/>
      <c r="D72" s="172"/>
      <c r="E72" s="172"/>
      <c r="F72" s="172"/>
      <c r="G72" s="172"/>
      <c r="H72" s="172"/>
      <c r="I72" s="172"/>
    </row>
    <row r="73" spans="1:9" ht="23.25">
      <c r="A73" s="273" t="s">
        <v>91</v>
      </c>
      <c r="B73" s="273"/>
      <c r="C73" s="273"/>
      <c r="D73" s="273"/>
      <c r="E73" s="273"/>
      <c r="F73" s="273"/>
      <c r="G73" s="265"/>
      <c r="H73" s="190" t="s">
        <v>107</v>
      </c>
      <c r="I73" s="192"/>
    </row>
    <row r="74" spans="1:9" ht="23.25">
      <c r="A74" s="273"/>
      <c r="B74" s="273"/>
      <c r="C74" s="273"/>
      <c r="D74" s="273"/>
      <c r="E74" s="273"/>
      <c r="F74" s="273"/>
      <c r="G74" s="265"/>
      <c r="H74" s="274" t="s">
        <v>108</v>
      </c>
      <c r="I74" s="274"/>
    </row>
    <row r="75" spans="1:9" ht="23.25">
      <c r="A75" s="256" t="s">
        <v>95</v>
      </c>
      <c r="B75" s="256"/>
      <c r="C75" s="256"/>
      <c r="D75" s="256"/>
      <c r="E75" s="256"/>
      <c r="F75" s="256"/>
      <c r="G75" s="272"/>
      <c r="H75" s="181">
        <v>7</v>
      </c>
      <c r="I75" s="183"/>
    </row>
    <row r="76" spans="1:9" ht="23.25">
      <c r="A76" s="256" t="s">
        <v>96</v>
      </c>
      <c r="B76" s="256"/>
      <c r="C76" s="256"/>
      <c r="D76" s="256"/>
      <c r="E76" s="256"/>
      <c r="F76" s="256"/>
      <c r="G76" s="272"/>
      <c r="H76" s="181">
        <v>8</v>
      </c>
      <c r="I76" s="183"/>
    </row>
    <row r="77" spans="1:9" ht="23.25">
      <c r="A77" s="256" t="s">
        <v>97</v>
      </c>
      <c r="B77" s="256"/>
      <c r="C77" s="256"/>
      <c r="D77" s="256"/>
      <c r="E77" s="256"/>
      <c r="F77" s="256"/>
      <c r="G77" s="272"/>
      <c r="H77" s="181">
        <v>8</v>
      </c>
      <c r="I77" s="183"/>
    </row>
    <row r="78" spans="1:9" ht="23.25">
      <c r="A78" s="256" t="s">
        <v>173</v>
      </c>
      <c r="B78" s="256"/>
      <c r="C78" s="256"/>
      <c r="D78" s="256"/>
      <c r="E78" s="256"/>
      <c r="F78" s="256"/>
      <c r="G78" s="272"/>
      <c r="H78" s="181">
        <v>7.5</v>
      </c>
      <c r="I78" s="183"/>
    </row>
    <row r="79" spans="1:9" ht="23.25">
      <c r="A79" s="256" t="s">
        <v>99</v>
      </c>
      <c r="B79" s="256"/>
      <c r="C79" s="256"/>
      <c r="D79" s="256"/>
      <c r="E79" s="256"/>
      <c r="F79" s="256"/>
      <c r="G79" s="272"/>
      <c r="H79" s="181">
        <v>6</v>
      </c>
      <c r="I79" s="183"/>
    </row>
    <row r="80" spans="1:9" ht="23.25">
      <c r="A80" s="256" t="s">
        <v>100</v>
      </c>
      <c r="B80" s="256"/>
      <c r="C80" s="256"/>
      <c r="D80" s="256"/>
      <c r="E80" s="256"/>
      <c r="F80" s="256"/>
      <c r="G80" s="272"/>
      <c r="H80" s="181">
        <v>9</v>
      </c>
      <c r="I80" s="183"/>
    </row>
    <row r="81" spans="1:9" ht="23.25">
      <c r="A81" s="268" t="s">
        <v>101</v>
      </c>
      <c r="B81" s="269"/>
      <c r="C81" s="269"/>
      <c r="D81" s="269"/>
      <c r="E81" s="269"/>
      <c r="F81" s="269"/>
      <c r="G81" s="269"/>
      <c r="H81" s="135">
        <v>8</v>
      </c>
      <c r="I81" s="260"/>
    </row>
    <row r="82" spans="1:9" ht="23.25">
      <c r="A82" s="270" t="s">
        <v>102</v>
      </c>
      <c r="B82" s="271"/>
      <c r="C82" s="271"/>
      <c r="D82" s="271"/>
      <c r="E82" s="271"/>
      <c r="F82" s="271"/>
      <c r="G82" s="271"/>
      <c r="H82" s="136"/>
      <c r="I82" s="264"/>
    </row>
    <row r="83" spans="1:9" ht="23.25">
      <c r="A83" s="256" t="s">
        <v>103</v>
      </c>
      <c r="B83" s="256"/>
      <c r="C83" s="256"/>
      <c r="D83" s="256"/>
      <c r="E83" s="256"/>
      <c r="F83" s="256"/>
      <c r="G83" s="272"/>
      <c r="H83" s="181">
        <v>8</v>
      </c>
      <c r="I83" s="183"/>
    </row>
    <row r="84" spans="1:9" ht="23.25">
      <c r="A84" s="257" t="s">
        <v>104</v>
      </c>
      <c r="B84" s="257"/>
      <c r="C84" s="257"/>
      <c r="D84" s="257"/>
      <c r="E84" s="257"/>
      <c r="F84" s="257"/>
      <c r="G84" s="257"/>
      <c r="H84" s="234">
        <v>7.69</v>
      </c>
      <c r="I84" s="234"/>
    </row>
    <row r="85" ht="23.25"/>
    <row r="86" spans="1:9" ht="23.25">
      <c r="A86" s="23" t="s">
        <v>109</v>
      </c>
      <c r="B86" s="23"/>
      <c r="C86" s="23"/>
      <c r="D86" s="23"/>
      <c r="E86" s="23"/>
      <c r="F86" s="24"/>
      <c r="G86" s="258"/>
      <c r="H86" s="258"/>
      <c r="I86" s="258"/>
    </row>
    <row r="87" spans="1:9" ht="23.25">
      <c r="A87" s="135" t="s">
        <v>110</v>
      </c>
      <c r="B87" s="259"/>
      <c r="C87" s="259"/>
      <c r="D87" s="259"/>
      <c r="E87" s="260"/>
      <c r="F87" s="221" t="s">
        <v>115</v>
      </c>
      <c r="G87" s="265" t="s">
        <v>72</v>
      </c>
      <c r="H87" s="266"/>
      <c r="I87" s="267"/>
    </row>
    <row r="88" spans="1:9" ht="23.25">
      <c r="A88" s="261"/>
      <c r="B88" s="258"/>
      <c r="C88" s="258"/>
      <c r="D88" s="258"/>
      <c r="E88" s="262"/>
      <c r="F88" s="222"/>
      <c r="G88" s="17" t="s">
        <v>111</v>
      </c>
      <c r="H88" s="3" t="s">
        <v>113</v>
      </c>
      <c r="I88" s="221" t="s">
        <v>114</v>
      </c>
    </row>
    <row r="89" spans="1:9" ht="23.25">
      <c r="A89" s="261"/>
      <c r="B89" s="258"/>
      <c r="C89" s="258"/>
      <c r="D89" s="258"/>
      <c r="E89" s="262"/>
      <c r="F89" s="222"/>
      <c r="G89" s="17" t="s">
        <v>63</v>
      </c>
      <c r="H89" s="17" t="s">
        <v>63</v>
      </c>
      <c r="I89" s="222"/>
    </row>
    <row r="90" spans="1:9" ht="23.25">
      <c r="A90" s="136"/>
      <c r="B90" s="263"/>
      <c r="C90" s="263"/>
      <c r="D90" s="263"/>
      <c r="E90" s="264"/>
      <c r="F90" s="223"/>
      <c r="G90" s="55" t="s">
        <v>112</v>
      </c>
      <c r="H90" s="55" t="s">
        <v>112</v>
      </c>
      <c r="I90" s="223"/>
    </row>
    <row r="91" spans="1:9" ht="23.25">
      <c r="A91" s="255" t="s">
        <v>175</v>
      </c>
      <c r="B91" s="256"/>
      <c r="C91" s="256"/>
      <c r="D91" s="256"/>
      <c r="E91" s="256"/>
      <c r="F91" s="15" t="s">
        <v>174</v>
      </c>
      <c r="G91" s="57">
        <v>5500</v>
      </c>
      <c r="H91" s="57">
        <v>6000</v>
      </c>
      <c r="I91" s="58" t="s">
        <v>238</v>
      </c>
    </row>
    <row r="92" spans="1:9" ht="23.25">
      <c r="A92" s="255" t="s">
        <v>86</v>
      </c>
      <c r="B92" s="256"/>
      <c r="C92" s="256"/>
      <c r="D92" s="256"/>
      <c r="E92" s="256"/>
      <c r="F92" s="7"/>
      <c r="G92" s="7"/>
      <c r="H92" s="7"/>
      <c r="I92" s="7"/>
    </row>
    <row r="93" spans="1:9" ht="23.25">
      <c r="A93" s="255" t="s">
        <v>53</v>
      </c>
      <c r="B93" s="256"/>
      <c r="C93" s="256"/>
      <c r="D93" s="256"/>
      <c r="E93" s="256"/>
      <c r="F93" s="7"/>
      <c r="G93" s="7"/>
      <c r="H93" s="7"/>
      <c r="I93" s="7"/>
    </row>
    <row r="94" spans="1:9" ht="23.25">
      <c r="A94" s="255" t="s">
        <v>87</v>
      </c>
      <c r="B94" s="256"/>
      <c r="C94" s="256"/>
      <c r="D94" s="256"/>
      <c r="E94" s="256"/>
      <c r="F94" s="7"/>
      <c r="G94" s="7"/>
      <c r="H94" s="7"/>
      <c r="I94" s="7"/>
    </row>
    <row r="95" spans="1:9" ht="23.25">
      <c r="A95" s="255" t="s">
        <v>54</v>
      </c>
      <c r="B95" s="256"/>
      <c r="C95" s="256"/>
      <c r="D95" s="256"/>
      <c r="E95" s="256"/>
      <c r="F95" s="7"/>
      <c r="G95" s="7"/>
      <c r="H95" s="7"/>
      <c r="I95" s="7"/>
    </row>
    <row r="96" spans="1:9" ht="23.25">
      <c r="A96" s="255" t="s">
        <v>88</v>
      </c>
      <c r="B96" s="256"/>
      <c r="C96" s="256"/>
      <c r="D96" s="256"/>
      <c r="E96" s="256"/>
      <c r="F96" s="7"/>
      <c r="G96" s="7"/>
      <c r="H96" s="7"/>
      <c r="I96" s="7"/>
    </row>
    <row r="97" spans="1:9" ht="23.25">
      <c r="A97" s="255" t="s">
        <v>55</v>
      </c>
      <c r="B97" s="256"/>
      <c r="C97" s="256"/>
      <c r="D97" s="256"/>
      <c r="E97" s="256"/>
      <c r="F97" s="7"/>
      <c r="G97" s="7"/>
      <c r="H97" s="7"/>
      <c r="I97" s="7"/>
    </row>
    <row r="98" spans="1:9" ht="23.25">
      <c r="A98" s="255" t="s">
        <v>56</v>
      </c>
      <c r="B98" s="256"/>
      <c r="C98" s="256"/>
      <c r="D98" s="256"/>
      <c r="E98" s="256"/>
      <c r="F98" s="7"/>
      <c r="G98" s="7"/>
      <c r="H98" s="7"/>
      <c r="I98" s="7"/>
    </row>
    <row r="99" ht="23.25"/>
    <row r="100" ht="23.25"/>
    <row r="101" ht="23.25"/>
    <row r="102" ht="23.25"/>
    <row r="103" ht="23.25"/>
    <row r="104" ht="23.25"/>
    <row r="105" ht="23.25"/>
    <row r="106" spans="1:9" ht="23.25">
      <c r="A106" s="172" t="s">
        <v>239</v>
      </c>
      <c r="B106" s="172"/>
      <c r="C106" s="172"/>
      <c r="D106" s="172"/>
      <c r="E106" s="172"/>
      <c r="F106" s="172"/>
      <c r="G106" s="172"/>
      <c r="H106" s="172"/>
      <c r="I106" s="172"/>
    </row>
    <row r="107" spans="1:9" ht="23.25">
      <c r="A107" s="172" t="s">
        <v>106</v>
      </c>
      <c r="B107" s="172"/>
      <c r="C107" s="172"/>
      <c r="D107" s="172"/>
      <c r="E107" s="172"/>
      <c r="F107" s="172"/>
      <c r="G107" s="172"/>
      <c r="H107" s="172"/>
      <c r="I107" s="172"/>
    </row>
    <row r="108" spans="1:9" ht="23.25">
      <c r="A108" s="273" t="s">
        <v>91</v>
      </c>
      <c r="B108" s="273"/>
      <c r="C108" s="273"/>
      <c r="D108" s="273"/>
      <c r="E108" s="273"/>
      <c r="F108" s="273"/>
      <c r="G108" s="265"/>
      <c r="H108" s="190" t="s">
        <v>107</v>
      </c>
      <c r="I108" s="192"/>
    </row>
    <row r="109" spans="1:9" ht="23.25">
      <c r="A109" s="273"/>
      <c r="B109" s="273"/>
      <c r="C109" s="273"/>
      <c r="D109" s="273"/>
      <c r="E109" s="273"/>
      <c r="F109" s="273"/>
      <c r="G109" s="265"/>
      <c r="H109" s="274" t="s">
        <v>108</v>
      </c>
      <c r="I109" s="274"/>
    </row>
    <row r="110" spans="1:9" ht="23.25">
      <c r="A110" s="256" t="s">
        <v>95</v>
      </c>
      <c r="B110" s="256"/>
      <c r="C110" s="256"/>
      <c r="D110" s="256"/>
      <c r="E110" s="256"/>
      <c r="F110" s="256"/>
      <c r="G110" s="272"/>
      <c r="H110" s="181">
        <v>9</v>
      </c>
      <c r="I110" s="183"/>
    </row>
    <row r="111" spans="1:9" ht="23.25">
      <c r="A111" s="256" t="s">
        <v>96</v>
      </c>
      <c r="B111" s="256"/>
      <c r="C111" s="256"/>
      <c r="D111" s="256"/>
      <c r="E111" s="256"/>
      <c r="F111" s="256"/>
      <c r="G111" s="272"/>
      <c r="H111" s="181">
        <v>10</v>
      </c>
      <c r="I111" s="183"/>
    </row>
    <row r="112" spans="1:9" ht="23.25">
      <c r="A112" s="256" t="s">
        <v>97</v>
      </c>
      <c r="B112" s="256"/>
      <c r="C112" s="256"/>
      <c r="D112" s="256"/>
      <c r="E112" s="256"/>
      <c r="F112" s="256"/>
      <c r="G112" s="272"/>
      <c r="H112" s="181">
        <v>9</v>
      </c>
      <c r="I112" s="183"/>
    </row>
    <row r="113" spans="1:9" ht="23.25">
      <c r="A113" s="256" t="s">
        <v>173</v>
      </c>
      <c r="B113" s="256"/>
      <c r="C113" s="256"/>
      <c r="D113" s="256"/>
      <c r="E113" s="256"/>
      <c r="F113" s="256"/>
      <c r="G113" s="272"/>
      <c r="H113" s="181">
        <v>8</v>
      </c>
      <c r="I113" s="183"/>
    </row>
    <row r="114" spans="1:9" ht="23.25">
      <c r="A114" s="256" t="s">
        <v>99</v>
      </c>
      <c r="B114" s="256"/>
      <c r="C114" s="256"/>
      <c r="D114" s="256"/>
      <c r="E114" s="256"/>
      <c r="F114" s="256"/>
      <c r="G114" s="272"/>
      <c r="H114" s="181">
        <v>7</v>
      </c>
      <c r="I114" s="183"/>
    </row>
    <row r="115" spans="1:9" ht="23.25">
      <c r="A115" s="256" t="s">
        <v>100</v>
      </c>
      <c r="B115" s="256"/>
      <c r="C115" s="256"/>
      <c r="D115" s="256"/>
      <c r="E115" s="256"/>
      <c r="F115" s="256"/>
      <c r="G115" s="272"/>
      <c r="H115" s="181">
        <v>8</v>
      </c>
      <c r="I115" s="183"/>
    </row>
    <row r="116" spans="1:9" ht="23.25">
      <c r="A116" s="268" t="s">
        <v>101</v>
      </c>
      <c r="B116" s="269"/>
      <c r="C116" s="269"/>
      <c r="D116" s="269"/>
      <c r="E116" s="269"/>
      <c r="F116" s="269"/>
      <c r="G116" s="269"/>
      <c r="H116" s="135">
        <v>8.5</v>
      </c>
      <c r="I116" s="260"/>
    </row>
    <row r="117" spans="1:9" ht="23.25">
      <c r="A117" s="270" t="s">
        <v>102</v>
      </c>
      <c r="B117" s="271"/>
      <c r="C117" s="271"/>
      <c r="D117" s="271"/>
      <c r="E117" s="271"/>
      <c r="F117" s="271"/>
      <c r="G117" s="271"/>
      <c r="H117" s="136"/>
      <c r="I117" s="264"/>
    </row>
    <row r="118" spans="1:9" ht="23.25">
      <c r="A118" s="256" t="s">
        <v>103</v>
      </c>
      <c r="B118" s="256"/>
      <c r="C118" s="256"/>
      <c r="D118" s="256"/>
      <c r="E118" s="256"/>
      <c r="F118" s="256"/>
      <c r="G118" s="272"/>
      <c r="H118" s="181">
        <v>9</v>
      </c>
      <c r="I118" s="183"/>
    </row>
    <row r="119" spans="1:9" ht="23.25">
      <c r="A119" s="257" t="s">
        <v>104</v>
      </c>
      <c r="B119" s="257"/>
      <c r="C119" s="257"/>
      <c r="D119" s="257"/>
      <c r="E119" s="257"/>
      <c r="F119" s="257"/>
      <c r="G119" s="257"/>
      <c r="H119" s="234">
        <v>8.56</v>
      </c>
      <c r="I119" s="234"/>
    </row>
    <row r="120" ht="23.25"/>
    <row r="121" spans="1:9" ht="23.25">
      <c r="A121" s="23" t="s">
        <v>109</v>
      </c>
      <c r="B121" s="23"/>
      <c r="C121" s="23"/>
      <c r="D121" s="23"/>
      <c r="E121" s="23"/>
      <c r="F121" s="24"/>
      <c r="G121" s="258"/>
      <c r="H121" s="258"/>
      <c r="I121" s="258"/>
    </row>
    <row r="122" spans="1:9" ht="23.25">
      <c r="A122" s="135" t="s">
        <v>110</v>
      </c>
      <c r="B122" s="259"/>
      <c r="C122" s="259"/>
      <c r="D122" s="259"/>
      <c r="E122" s="260"/>
      <c r="F122" s="221" t="s">
        <v>115</v>
      </c>
      <c r="G122" s="265" t="s">
        <v>72</v>
      </c>
      <c r="H122" s="266"/>
      <c r="I122" s="267"/>
    </row>
    <row r="123" spans="1:9" ht="23.25">
      <c r="A123" s="261"/>
      <c r="B123" s="258"/>
      <c r="C123" s="258"/>
      <c r="D123" s="258"/>
      <c r="E123" s="262"/>
      <c r="F123" s="222"/>
      <c r="G123" s="17" t="s">
        <v>111</v>
      </c>
      <c r="H123" s="3" t="s">
        <v>113</v>
      </c>
      <c r="I123" s="221" t="s">
        <v>114</v>
      </c>
    </row>
    <row r="124" spans="1:9" ht="23.25">
      <c r="A124" s="261"/>
      <c r="B124" s="258"/>
      <c r="C124" s="258"/>
      <c r="D124" s="258"/>
      <c r="E124" s="262"/>
      <c r="F124" s="222"/>
      <c r="G124" s="17" t="s">
        <v>63</v>
      </c>
      <c r="H124" s="17" t="s">
        <v>63</v>
      </c>
      <c r="I124" s="222"/>
    </row>
    <row r="125" spans="1:9" ht="23.25">
      <c r="A125" s="136"/>
      <c r="B125" s="263"/>
      <c r="C125" s="263"/>
      <c r="D125" s="263"/>
      <c r="E125" s="264"/>
      <c r="F125" s="223"/>
      <c r="G125" s="55" t="s">
        <v>112</v>
      </c>
      <c r="H125" s="55" t="s">
        <v>112</v>
      </c>
      <c r="I125" s="223"/>
    </row>
    <row r="126" spans="1:9" ht="23.25">
      <c r="A126" s="255" t="s">
        <v>176</v>
      </c>
      <c r="B126" s="256"/>
      <c r="C126" s="256"/>
      <c r="D126" s="256"/>
      <c r="E126" s="256"/>
      <c r="F126" s="15" t="s">
        <v>177</v>
      </c>
      <c r="G126" s="15">
        <v>11</v>
      </c>
      <c r="H126" s="15">
        <v>14</v>
      </c>
      <c r="I126" s="54" t="s">
        <v>182</v>
      </c>
    </row>
    <row r="127" spans="1:9" ht="23.25">
      <c r="A127" s="255" t="s">
        <v>86</v>
      </c>
      <c r="B127" s="256"/>
      <c r="C127" s="256"/>
      <c r="D127" s="256"/>
      <c r="E127" s="256"/>
      <c r="F127" s="7"/>
      <c r="G127" s="7"/>
      <c r="H127" s="7"/>
      <c r="I127" s="7"/>
    </row>
    <row r="128" spans="1:9" ht="23.25">
      <c r="A128" s="255" t="s">
        <v>53</v>
      </c>
      <c r="B128" s="256"/>
      <c r="C128" s="256"/>
      <c r="D128" s="256"/>
      <c r="E128" s="256"/>
      <c r="F128" s="7"/>
      <c r="G128" s="7"/>
      <c r="H128" s="7"/>
      <c r="I128" s="7"/>
    </row>
    <row r="129" spans="1:9" ht="23.25">
      <c r="A129" s="255" t="s">
        <v>87</v>
      </c>
      <c r="B129" s="256"/>
      <c r="C129" s="256"/>
      <c r="D129" s="256"/>
      <c r="E129" s="256"/>
      <c r="F129" s="7"/>
      <c r="G129" s="7"/>
      <c r="H129" s="7"/>
      <c r="I129" s="7"/>
    </row>
    <row r="130" spans="1:9" ht="23.25">
      <c r="A130" s="255" t="s">
        <v>54</v>
      </c>
      <c r="B130" s="256"/>
      <c r="C130" s="256"/>
      <c r="D130" s="256"/>
      <c r="E130" s="256"/>
      <c r="F130" s="7"/>
      <c r="G130" s="7"/>
      <c r="H130" s="7"/>
      <c r="I130" s="7"/>
    </row>
    <row r="131" spans="1:9" ht="23.25">
      <c r="A131" s="255" t="s">
        <v>88</v>
      </c>
      <c r="B131" s="256"/>
      <c r="C131" s="256"/>
      <c r="D131" s="256"/>
      <c r="E131" s="256"/>
      <c r="F131" s="7"/>
      <c r="G131" s="7"/>
      <c r="H131" s="7"/>
      <c r="I131" s="7"/>
    </row>
    <row r="132" spans="1:9" ht="23.25">
      <c r="A132" s="255" t="s">
        <v>55</v>
      </c>
      <c r="B132" s="256"/>
      <c r="C132" s="256"/>
      <c r="D132" s="256"/>
      <c r="E132" s="256"/>
      <c r="F132" s="7"/>
      <c r="G132" s="7"/>
      <c r="H132" s="7"/>
      <c r="I132" s="7"/>
    </row>
    <row r="133" spans="1:9" ht="23.25">
      <c r="A133" s="255" t="s">
        <v>56</v>
      </c>
      <c r="B133" s="256"/>
      <c r="C133" s="256"/>
      <c r="D133" s="256"/>
      <c r="E133" s="256"/>
      <c r="F133" s="7"/>
      <c r="G133" s="7"/>
      <c r="H133" s="7"/>
      <c r="I133" s="7"/>
    </row>
    <row r="134" ht="23.25"/>
    <row r="135" ht="23.25"/>
    <row r="136" ht="23.25"/>
    <row r="137" ht="23.25"/>
    <row r="138" ht="23.25"/>
    <row r="139" ht="23.25"/>
    <row r="140" ht="23.25"/>
    <row r="141" spans="1:9" ht="23.25">
      <c r="A141" s="172" t="s">
        <v>241</v>
      </c>
      <c r="B141" s="172"/>
      <c r="C141" s="172"/>
      <c r="D141" s="172"/>
      <c r="E141" s="172"/>
      <c r="F141" s="172"/>
      <c r="G141" s="172"/>
      <c r="H141" s="172"/>
      <c r="I141" s="172"/>
    </row>
    <row r="142" spans="1:9" ht="23.25">
      <c r="A142" s="172" t="s">
        <v>106</v>
      </c>
      <c r="B142" s="172"/>
      <c r="C142" s="172"/>
      <c r="D142" s="172"/>
      <c r="E142" s="172"/>
      <c r="F142" s="172"/>
      <c r="G142" s="172"/>
      <c r="H142" s="172"/>
      <c r="I142" s="172"/>
    </row>
    <row r="143" spans="1:9" ht="23.25">
      <c r="A143" s="273" t="s">
        <v>91</v>
      </c>
      <c r="B143" s="273"/>
      <c r="C143" s="273"/>
      <c r="D143" s="273"/>
      <c r="E143" s="273"/>
      <c r="F143" s="273"/>
      <c r="G143" s="265"/>
      <c r="H143" s="190" t="s">
        <v>107</v>
      </c>
      <c r="I143" s="192"/>
    </row>
    <row r="144" spans="1:9" ht="23.25">
      <c r="A144" s="273"/>
      <c r="B144" s="273"/>
      <c r="C144" s="273"/>
      <c r="D144" s="273"/>
      <c r="E144" s="273"/>
      <c r="F144" s="273"/>
      <c r="G144" s="265"/>
      <c r="H144" s="274" t="s">
        <v>108</v>
      </c>
      <c r="I144" s="274"/>
    </row>
    <row r="145" spans="1:9" ht="23.25">
      <c r="A145" s="256" t="s">
        <v>95</v>
      </c>
      <c r="B145" s="256"/>
      <c r="C145" s="256"/>
      <c r="D145" s="256"/>
      <c r="E145" s="256"/>
      <c r="F145" s="256"/>
      <c r="G145" s="272"/>
      <c r="H145" s="181">
        <v>6</v>
      </c>
      <c r="I145" s="183"/>
    </row>
    <row r="146" spans="1:9" ht="23.25">
      <c r="A146" s="256" t="s">
        <v>96</v>
      </c>
      <c r="B146" s="256"/>
      <c r="C146" s="256"/>
      <c r="D146" s="256"/>
      <c r="E146" s="256"/>
      <c r="F146" s="256"/>
      <c r="G146" s="272"/>
      <c r="H146" s="181">
        <v>7</v>
      </c>
      <c r="I146" s="183"/>
    </row>
    <row r="147" spans="1:9" ht="23.25">
      <c r="A147" s="256" t="s">
        <v>97</v>
      </c>
      <c r="B147" s="256"/>
      <c r="C147" s="256"/>
      <c r="D147" s="256"/>
      <c r="E147" s="256"/>
      <c r="F147" s="256"/>
      <c r="G147" s="272"/>
      <c r="H147" s="181">
        <v>7</v>
      </c>
      <c r="I147" s="183"/>
    </row>
    <row r="148" spans="1:9" ht="23.25">
      <c r="A148" s="256" t="s">
        <v>173</v>
      </c>
      <c r="B148" s="256"/>
      <c r="C148" s="256"/>
      <c r="D148" s="256"/>
      <c r="E148" s="256"/>
      <c r="F148" s="256"/>
      <c r="G148" s="272"/>
      <c r="H148" s="181">
        <v>8</v>
      </c>
      <c r="I148" s="183"/>
    </row>
    <row r="149" spans="1:9" ht="23.25">
      <c r="A149" s="256" t="s">
        <v>99</v>
      </c>
      <c r="B149" s="256"/>
      <c r="C149" s="256"/>
      <c r="D149" s="256"/>
      <c r="E149" s="256"/>
      <c r="F149" s="256"/>
      <c r="G149" s="272"/>
      <c r="H149" s="181">
        <v>7</v>
      </c>
      <c r="I149" s="183"/>
    </row>
    <row r="150" spans="1:9" ht="23.25">
      <c r="A150" s="256" t="s">
        <v>100</v>
      </c>
      <c r="B150" s="256"/>
      <c r="C150" s="256"/>
      <c r="D150" s="256"/>
      <c r="E150" s="256"/>
      <c r="F150" s="256"/>
      <c r="G150" s="272"/>
      <c r="H150" s="181">
        <v>7</v>
      </c>
      <c r="I150" s="183"/>
    </row>
    <row r="151" spans="1:9" ht="23.25">
      <c r="A151" s="268" t="s">
        <v>101</v>
      </c>
      <c r="B151" s="269"/>
      <c r="C151" s="269"/>
      <c r="D151" s="269"/>
      <c r="E151" s="269"/>
      <c r="F151" s="269"/>
      <c r="G151" s="269"/>
      <c r="H151" s="135">
        <v>7</v>
      </c>
      <c r="I151" s="260"/>
    </row>
    <row r="152" spans="1:9" ht="23.25">
      <c r="A152" s="270" t="s">
        <v>102</v>
      </c>
      <c r="B152" s="271"/>
      <c r="C152" s="271"/>
      <c r="D152" s="271"/>
      <c r="E152" s="271"/>
      <c r="F152" s="271"/>
      <c r="G152" s="271"/>
      <c r="H152" s="136"/>
      <c r="I152" s="264"/>
    </row>
    <row r="153" spans="1:9" ht="23.25">
      <c r="A153" s="256" t="s">
        <v>103</v>
      </c>
      <c r="B153" s="256"/>
      <c r="C153" s="256"/>
      <c r="D153" s="256"/>
      <c r="E153" s="256"/>
      <c r="F153" s="256"/>
      <c r="G153" s="272"/>
      <c r="H153" s="181">
        <v>8</v>
      </c>
      <c r="I153" s="183"/>
    </row>
    <row r="154" spans="1:9" ht="23.25">
      <c r="A154" s="257" t="s">
        <v>104</v>
      </c>
      <c r="B154" s="257"/>
      <c r="C154" s="257"/>
      <c r="D154" s="257"/>
      <c r="E154" s="257"/>
      <c r="F154" s="257"/>
      <c r="G154" s="257"/>
      <c r="H154" s="234">
        <v>7.13</v>
      </c>
      <c r="I154" s="234"/>
    </row>
    <row r="155" ht="23.25"/>
    <row r="156" spans="1:9" ht="23.25">
      <c r="A156" s="23" t="s">
        <v>109</v>
      </c>
      <c r="B156" s="23"/>
      <c r="C156" s="23"/>
      <c r="D156" s="23"/>
      <c r="E156" s="23"/>
      <c r="F156" s="24"/>
      <c r="G156" s="258"/>
      <c r="H156" s="258"/>
      <c r="I156" s="258"/>
    </row>
    <row r="157" spans="1:9" ht="23.25">
      <c r="A157" s="135" t="s">
        <v>110</v>
      </c>
      <c r="B157" s="259"/>
      <c r="C157" s="259"/>
      <c r="D157" s="259"/>
      <c r="E157" s="260"/>
      <c r="F157" s="221" t="s">
        <v>115</v>
      </c>
      <c r="G157" s="265" t="s">
        <v>72</v>
      </c>
      <c r="H157" s="266"/>
      <c r="I157" s="267"/>
    </row>
    <row r="158" spans="1:9" ht="23.25">
      <c r="A158" s="261"/>
      <c r="B158" s="258"/>
      <c r="C158" s="258"/>
      <c r="D158" s="258"/>
      <c r="E158" s="262"/>
      <c r="F158" s="222"/>
      <c r="G158" s="17" t="s">
        <v>111</v>
      </c>
      <c r="H158" s="3" t="s">
        <v>113</v>
      </c>
      <c r="I158" s="221" t="s">
        <v>114</v>
      </c>
    </row>
    <row r="159" spans="1:9" ht="23.25">
      <c r="A159" s="261"/>
      <c r="B159" s="258"/>
      <c r="C159" s="258"/>
      <c r="D159" s="258"/>
      <c r="E159" s="262"/>
      <c r="F159" s="222"/>
      <c r="G159" s="17" t="s">
        <v>63</v>
      </c>
      <c r="H159" s="17" t="s">
        <v>63</v>
      </c>
      <c r="I159" s="222"/>
    </row>
    <row r="160" spans="1:9" ht="23.25">
      <c r="A160" s="136"/>
      <c r="B160" s="263"/>
      <c r="C160" s="263"/>
      <c r="D160" s="263"/>
      <c r="E160" s="264"/>
      <c r="F160" s="223"/>
      <c r="G160" s="55" t="s">
        <v>112</v>
      </c>
      <c r="H160" s="55" t="s">
        <v>112</v>
      </c>
      <c r="I160" s="223"/>
    </row>
    <row r="161" spans="1:9" ht="23.25">
      <c r="A161" s="275" t="s">
        <v>178</v>
      </c>
      <c r="B161" s="276"/>
      <c r="C161" s="276"/>
      <c r="D161" s="276"/>
      <c r="E161" s="276"/>
      <c r="F161" s="221" t="s">
        <v>180</v>
      </c>
      <c r="G161" s="221">
        <v>30</v>
      </c>
      <c r="H161" s="221">
        <v>33</v>
      </c>
      <c r="I161" s="278" t="s">
        <v>182</v>
      </c>
    </row>
    <row r="162" spans="1:9" ht="23.25">
      <c r="A162" s="277" t="s">
        <v>179</v>
      </c>
      <c r="B162" s="277"/>
      <c r="C162" s="277"/>
      <c r="D162" s="277"/>
      <c r="E162" s="277"/>
      <c r="F162" s="223"/>
      <c r="G162" s="223"/>
      <c r="H162" s="223"/>
      <c r="I162" s="279"/>
    </row>
    <row r="163" spans="1:9" ht="23.25">
      <c r="A163" s="255" t="s">
        <v>53</v>
      </c>
      <c r="B163" s="256"/>
      <c r="C163" s="256"/>
      <c r="D163" s="256"/>
      <c r="E163" s="256"/>
      <c r="F163" s="7"/>
      <c r="G163" s="7"/>
      <c r="H163" s="7"/>
      <c r="I163" s="7"/>
    </row>
    <row r="164" spans="1:9" ht="23.25">
      <c r="A164" s="255" t="s">
        <v>87</v>
      </c>
      <c r="B164" s="256"/>
      <c r="C164" s="256"/>
      <c r="D164" s="256"/>
      <c r="E164" s="256"/>
      <c r="F164" s="7"/>
      <c r="G164" s="7"/>
      <c r="H164" s="7"/>
      <c r="I164" s="7"/>
    </row>
    <row r="165" spans="1:9" ht="23.25">
      <c r="A165" s="255" t="s">
        <v>54</v>
      </c>
      <c r="B165" s="256"/>
      <c r="C165" s="256"/>
      <c r="D165" s="256"/>
      <c r="E165" s="256"/>
      <c r="F165" s="7"/>
      <c r="G165" s="7"/>
      <c r="H165" s="7"/>
      <c r="I165" s="7"/>
    </row>
    <row r="166" spans="1:9" ht="23.25">
      <c r="A166" s="255" t="s">
        <v>88</v>
      </c>
      <c r="B166" s="256"/>
      <c r="C166" s="256"/>
      <c r="D166" s="256"/>
      <c r="E166" s="256"/>
      <c r="F166" s="7"/>
      <c r="G166" s="7"/>
      <c r="H166" s="7"/>
      <c r="I166" s="7"/>
    </row>
    <row r="167" spans="1:9" ht="23.25">
      <c r="A167" s="255" t="s">
        <v>55</v>
      </c>
      <c r="B167" s="256"/>
      <c r="C167" s="256"/>
      <c r="D167" s="256"/>
      <c r="E167" s="256"/>
      <c r="F167" s="7"/>
      <c r="G167" s="7"/>
      <c r="H167" s="7"/>
      <c r="I167" s="7"/>
    </row>
    <row r="168" spans="1:9" ht="23.25">
      <c r="A168" s="255" t="s">
        <v>56</v>
      </c>
      <c r="B168" s="256"/>
      <c r="C168" s="256"/>
      <c r="D168" s="256"/>
      <c r="E168" s="256"/>
      <c r="F168" s="7"/>
      <c r="G168" s="7"/>
      <c r="H168" s="7"/>
      <c r="I168" s="7"/>
    </row>
    <row r="176" spans="1:9" ht="23.25">
      <c r="A176" s="172" t="s">
        <v>158</v>
      </c>
      <c r="B176" s="172"/>
      <c r="C176" s="172"/>
      <c r="D176" s="172"/>
      <c r="E176" s="172"/>
      <c r="F176" s="172"/>
      <c r="G176" s="172"/>
      <c r="H176" s="172"/>
      <c r="I176" s="172"/>
    </row>
    <row r="177" spans="1:9" ht="23.25">
      <c r="A177" s="172" t="s">
        <v>106</v>
      </c>
      <c r="B177" s="172"/>
      <c r="C177" s="172"/>
      <c r="D177" s="172"/>
      <c r="E177" s="172"/>
      <c r="F177" s="172"/>
      <c r="G177" s="172"/>
      <c r="H177" s="172"/>
      <c r="I177" s="172"/>
    </row>
    <row r="178" spans="1:9" ht="23.25">
      <c r="A178" s="273" t="s">
        <v>91</v>
      </c>
      <c r="B178" s="273"/>
      <c r="C178" s="273"/>
      <c r="D178" s="273"/>
      <c r="E178" s="273"/>
      <c r="F178" s="273"/>
      <c r="G178" s="265"/>
      <c r="H178" s="190" t="s">
        <v>107</v>
      </c>
      <c r="I178" s="192"/>
    </row>
    <row r="179" spans="1:9" ht="23.25">
      <c r="A179" s="273"/>
      <c r="B179" s="273"/>
      <c r="C179" s="273"/>
      <c r="D179" s="273"/>
      <c r="E179" s="273"/>
      <c r="F179" s="273"/>
      <c r="G179" s="265"/>
      <c r="H179" s="274" t="s">
        <v>108</v>
      </c>
      <c r="I179" s="274"/>
    </row>
    <row r="180" spans="1:9" ht="23.25">
      <c r="A180" s="256" t="s">
        <v>95</v>
      </c>
      <c r="B180" s="256"/>
      <c r="C180" s="256"/>
      <c r="D180" s="256"/>
      <c r="E180" s="256"/>
      <c r="F180" s="256"/>
      <c r="G180" s="272"/>
      <c r="H180" s="181">
        <v>8</v>
      </c>
      <c r="I180" s="183"/>
    </row>
    <row r="181" spans="1:9" ht="23.25">
      <c r="A181" s="256" t="s">
        <v>96</v>
      </c>
      <c r="B181" s="256"/>
      <c r="C181" s="256"/>
      <c r="D181" s="256"/>
      <c r="E181" s="256"/>
      <c r="F181" s="256"/>
      <c r="G181" s="272"/>
      <c r="H181" s="181">
        <v>7</v>
      </c>
      <c r="I181" s="183"/>
    </row>
    <row r="182" spans="1:9" ht="23.25">
      <c r="A182" s="256" t="s">
        <v>97</v>
      </c>
      <c r="B182" s="256"/>
      <c r="C182" s="256"/>
      <c r="D182" s="256"/>
      <c r="E182" s="256"/>
      <c r="F182" s="256"/>
      <c r="G182" s="272"/>
      <c r="H182" s="181">
        <v>8</v>
      </c>
      <c r="I182" s="183"/>
    </row>
    <row r="183" spans="1:9" ht="23.25">
      <c r="A183" s="256" t="s">
        <v>173</v>
      </c>
      <c r="B183" s="256"/>
      <c r="C183" s="256"/>
      <c r="D183" s="256"/>
      <c r="E183" s="256"/>
      <c r="F183" s="256"/>
      <c r="G183" s="272"/>
      <c r="H183" s="181">
        <v>7</v>
      </c>
      <c r="I183" s="183"/>
    </row>
    <row r="184" spans="1:9" ht="23.25">
      <c r="A184" s="256" t="s">
        <v>99</v>
      </c>
      <c r="B184" s="256"/>
      <c r="C184" s="256"/>
      <c r="D184" s="256"/>
      <c r="E184" s="256"/>
      <c r="F184" s="256"/>
      <c r="G184" s="272"/>
      <c r="H184" s="181">
        <v>7</v>
      </c>
      <c r="I184" s="183"/>
    </row>
    <row r="185" spans="1:9" ht="23.25">
      <c r="A185" s="256" t="s">
        <v>100</v>
      </c>
      <c r="B185" s="256"/>
      <c r="C185" s="256"/>
      <c r="D185" s="256"/>
      <c r="E185" s="256"/>
      <c r="F185" s="256"/>
      <c r="G185" s="272"/>
      <c r="H185" s="181">
        <v>7.5</v>
      </c>
      <c r="I185" s="183"/>
    </row>
    <row r="186" spans="1:9" ht="23.25">
      <c r="A186" s="268" t="s">
        <v>101</v>
      </c>
      <c r="B186" s="269"/>
      <c r="C186" s="269"/>
      <c r="D186" s="269"/>
      <c r="E186" s="269"/>
      <c r="F186" s="269"/>
      <c r="G186" s="269"/>
      <c r="H186" s="135">
        <v>8</v>
      </c>
      <c r="I186" s="260"/>
    </row>
    <row r="187" spans="1:9" ht="23.25">
      <c r="A187" s="270" t="s">
        <v>102</v>
      </c>
      <c r="B187" s="271"/>
      <c r="C187" s="271"/>
      <c r="D187" s="271"/>
      <c r="E187" s="271"/>
      <c r="F187" s="271"/>
      <c r="G187" s="271"/>
      <c r="H187" s="136"/>
      <c r="I187" s="264"/>
    </row>
    <row r="188" spans="1:9" ht="23.25">
      <c r="A188" s="256" t="s">
        <v>103</v>
      </c>
      <c r="B188" s="256"/>
      <c r="C188" s="256"/>
      <c r="D188" s="256"/>
      <c r="E188" s="256"/>
      <c r="F188" s="256"/>
      <c r="G188" s="272"/>
      <c r="H188" s="181">
        <v>8</v>
      </c>
      <c r="I188" s="183"/>
    </row>
    <row r="189" spans="1:9" ht="23.25">
      <c r="A189" s="257" t="s">
        <v>104</v>
      </c>
      <c r="B189" s="257"/>
      <c r="C189" s="257"/>
      <c r="D189" s="257"/>
      <c r="E189" s="257"/>
      <c r="F189" s="257"/>
      <c r="G189" s="257"/>
      <c r="H189" s="234">
        <v>7.56</v>
      </c>
      <c r="I189" s="234"/>
    </row>
    <row r="191" spans="1:9" ht="23.25">
      <c r="A191" s="23" t="s">
        <v>109</v>
      </c>
      <c r="B191" s="23"/>
      <c r="C191" s="23"/>
      <c r="D191" s="23"/>
      <c r="E191" s="23"/>
      <c r="F191" s="24"/>
      <c r="G191" s="258"/>
      <c r="H191" s="258"/>
      <c r="I191" s="258"/>
    </row>
    <row r="192" spans="1:9" ht="23.25">
      <c r="A192" s="135" t="s">
        <v>110</v>
      </c>
      <c r="B192" s="259"/>
      <c r="C192" s="259"/>
      <c r="D192" s="259"/>
      <c r="E192" s="260"/>
      <c r="F192" s="221" t="s">
        <v>115</v>
      </c>
      <c r="G192" s="265" t="s">
        <v>72</v>
      </c>
      <c r="H192" s="266"/>
      <c r="I192" s="267"/>
    </row>
    <row r="193" spans="1:9" ht="23.25">
      <c r="A193" s="261"/>
      <c r="B193" s="258"/>
      <c r="C193" s="258"/>
      <c r="D193" s="258"/>
      <c r="E193" s="262"/>
      <c r="F193" s="222"/>
      <c r="G193" s="17" t="s">
        <v>111</v>
      </c>
      <c r="H193" s="3" t="s">
        <v>113</v>
      </c>
      <c r="I193" s="221" t="s">
        <v>114</v>
      </c>
    </row>
    <row r="194" spans="1:9" ht="23.25">
      <c r="A194" s="261"/>
      <c r="B194" s="258"/>
      <c r="C194" s="258"/>
      <c r="D194" s="258"/>
      <c r="E194" s="262"/>
      <c r="F194" s="222"/>
      <c r="G194" s="17" t="s">
        <v>63</v>
      </c>
      <c r="H194" s="17" t="s">
        <v>63</v>
      </c>
      <c r="I194" s="222"/>
    </row>
    <row r="195" spans="1:9" ht="23.25">
      <c r="A195" s="136"/>
      <c r="B195" s="263"/>
      <c r="C195" s="263"/>
      <c r="D195" s="263"/>
      <c r="E195" s="264"/>
      <c r="F195" s="223"/>
      <c r="G195" s="55" t="s">
        <v>112</v>
      </c>
      <c r="H195" s="55" t="s">
        <v>112</v>
      </c>
      <c r="I195" s="223"/>
    </row>
    <row r="196" spans="1:9" ht="23.25">
      <c r="A196" s="255" t="s">
        <v>191</v>
      </c>
      <c r="B196" s="256"/>
      <c r="C196" s="256"/>
      <c r="D196" s="256"/>
      <c r="E196" s="256"/>
      <c r="F196" s="15" t="s">
        <v>181</v>
      </c>
      <c r="G196" s="15">
        <v>5</v>
      </c>
      <c r="H196" s="15">
        <v>7</v>
      </c>
      <c r="I196" s="54" t="s">
        <v>190</v>
      </c>
    </row>
    <row r="197" spans="1:9" ht="23.25">
      <c r="A197" s="255" t="s">
        <v>86</v>
      </c>
      <c r="B197" s="256"/>
      <c r="C197" s="256"/>
      <c r="D197" s="256"/>
      <c r="E197" s="256"/>
      <c r="F197" s="7"/>
      <c r="G197" s="7"/>
      <c r="H197" s="7"/>
      <c r="I197" s="7"/>
    </row>
    <row r="198" spans="1:9" ht="23.25">
      <c r="A198" s="255" t="s">
        <v>53</v>
      </c>
      <c r="B198" s="256"/>
      <c r="C198" s="256"/>
      <c r="D198" s="256"/>
      <c r="E198" s="256"/>
      <c r="F198" s="7"/>
      <c r="G198" s="7"/>
      <c r="H198" s="7"/>
      <c r="I198" s="7"/>
    </row>
    <row r="199" spans="1:9" ht="23.25">
      <c r="A199" s="255" t="s">
        <v>87</v>
      </c>
      <c r="B199" s="256"/>
      <c r="C199" s="256"/>
      <c r="D199" s="256"/>
      <c r="E199" s="256"/>
      <c r="F199" s="7"/>
      <c r="G199" s="7"/>
      <c r="H199" s="7"/>
      <c r="I199" s="7"/>
    </row>
    <row r="200" spans="1:9" ht="23.25">
      <c r="A200" s="255" t="s">
        <v>54</v>
      </c>
      <c r="B200" s="256"/>
      <c r="C200" s="256"/>
      <c r="D200" s="256"/>
      <c r="E200" s="256"/>
      <c r="F200" s="7"/>
      <c r="G200" s="7"/>
      <c r="H200" s="7"/>
      <c r="I200" s="7"/>
    </row>
    <row r="201" spans="1:9" ht="23.25">
      <c r="A201" s="255" t="s">
        <v>88</v>
      </c>
      <c r="B201" s="256"/>
      <c r="C201" s="256"/>
      <c r="D201" s="256"/>
      <c r="E201" s="256"/>
      <c r="F201" s="7"/>
      <c r="G201" s="7"/>
      <c r="H201" s="7"/>
      <c r="I201" s="7"/>
    </row>
    <row r="202" spans="1:9" ht="23.25">
      <c r="A202" s="255" t="s">
        <v>55</v>
      </c>
      <c r="B202" s="256"/>
      <c r="C202" s="256"/>
      <c r="D202" s="256"/>
      <c r="E202" s="256"/>
      <c r="F202" s="7"/>
      <c r="G202" s="7"/>
      <c r="H202" s="7"/>
      <c r="I202" s="7"/>
    </row>
    <row r="203" spans="1:9" ht="23.25">
      <c r="A203" s="255" t="s">
        <v>56</v>
      </c>
      <c r="B203" s="256"/>
      <c r="C203" s="256"/>
      <c r="D203" s="256"/>
      <c r="E203" s="256"/>
      <c r="F203" s="7"/>
      <c r="G203" s="7"/>
      <c r="H203" s="7"/>
      <c r="I203" s="7"/>
    </row>
    <row r="211" spans="1:9" ht="23.25">
      <c r="A211" s="172" t="s">
        <v>242</v>
      </c>
      <c r="B211" s="172"/>
      <c r="C211" s="172"/>
      <c r="D211" s="172"/>
      <c r="E211" s="172"/>
      <c r="F211" s="172"/>
      <c r="G211" s="172"/>
      <c r="H211" s="172"/>
      <c r="I211" s="172"/>
    </row>
    <row r="212" spans="1:9" ht="23.25">
      <c r="A212" s="172" t="s">
        <v>106</v>
      </c>
      <c r="B212" s="172"/>
      <c r="C212" s="172"/>
      <c r="D212" s="172"/>
      <c r="E212" s="172"/>
      <c r="F212" s="172"/>
      <c r="G212" s="172"/>
      <c r="H212" s="172"/>
      <c r="I212" s="172"/>
    </row>
    <row r="213" spans="1:9" ht="23.25">
      <c r="A213" s="273" t="s">
        <v>91</v>
      </c>
      <c r="B213" s="273"/>
      <c r="C213" s="273"/>
      <c r="D213" s="273"/>
      <c r="E213" s="273"/>
      <c r="F213" s="273"/>
      <c r="G213" s="265"/>
      <c r="H213" s="190" t="s">
        <v>107</v>
      </c>
      <c r="I213" s="192"/>
    </row>
    <row r="214" spans="1:9" ht="23.25">
      <c r="A214" s="273"/>
      <c r="B214" s="273"/>
      <c r="C214" s="273"/>
      <c r="D214" s="273"/>
      <c r="E214" s="273"/>
      <c r="F214" s="273"/>
      <c r="G214" s="265"/>
      <c r="H214" s="274" t="s">
        <v>108</v>
      </c>
      <c r="I214" s="274"/>
    </row>
    <row r="215" spans="1:9" ht="23.25">
      <c r="A215" s="256" t="s">
        <v>95</v>
      </c>
      <c r="B215" s="256"/>
      <c r="C215" s="256"/>
      <c r="D215" s="256"/>
      <c r="E215" s="256"/>
      <c r="F215" s="256"/>
      <c r="G215" s="272"/>
      <c r="H215" s="181">
        <v>7.5</v>
      </c>
      <c r="I215" s="183"/>
    </row>
    <row r="216" spans="1:9" ht="23.25">
      <c r="A216" s="256" t="s">
        <v>96</v>
      </c>
      <c r="B216" s="256"/>
      <c r="C216" s="256"/>
      <c r="D216" s="256"/>
      <c r="E216" s="256"/>
      <c r="F216" s="256"/>
      <c r="G216" s="272"/>
      <c r="H216" s="181">
        <v>7</v>
      </c>
      <c r="I216" s="183"/>
    </row>
    <row r="217" spans="1:9" ht="23.25">
      <c r="A217" s="256" t="s">
        <v>97</v>
      </c>
      <c r="B217" s="256"/>
      <c r="C217" s="256"/>
      <c r="D217" s="256"/>
      <c r="E217" s="256"/>
      <c r="F217" s="256"/>
      <c r="G217" s="272"/>
      <c r="H217" s="181">
        <v>8</v>
      </c>
      <c r="I217" s="183"/>
    </row>
    <row r="218" spans="1:9" ht="23.25">
      <c r="A218" s="256" t="s">
        <v>98</v>
      </c>
      <c r="B218" s="256"/>
      <c r="C218" s="256"/>
      <c r="D218" s="256"/>
      <c r="E218" s="256"/>
      <c r="F218" s="256"/>
      <c r="G218" s="272"/>
      <c r="H218" s="181">
        <v>7</v>
      </c>
      <c r="I218" s="183"/>
    </row>
    <row r="219" spans="1:9" ht="23.25">
      <c r="A219" s="256" t="s">
        <v>99</v>
      </c>
      <c r="B219" s="256"/>
      <c r="C219" s="256"/>
      <c r="D219" s="256"/>
      <c r="E219" s="256"/>
      <c r="F219" s="256"/>
      <c r="G219" s="272"/>
      <c r="H219" s="181">
        <v>8</v>
      </c>
      <c r="I219" s="183"/>
    </row>
    <row r="220" spans="1:9" ht="23.25">
      <c r="A220" s="256" t="s">
        <v>100</v>
      </c>
      <c r="B220" s="256"/>
      <c r="C220" s="256"/>
      <c r="D220" s="256"/>
      <c r="E220" s="256"/>
      <c r="F220" s="256"/>
      <c r="G220" s="272"/>
      <c r="H220" s="181">
        <v>8</v>
      </c>
      <c r="I220" s="183"/>
    </row>
    <row r="221" spans="1:9" ht="23.25">
      <c r="A221" s="268" t="s">
        <v>101</v>
      </c>
      <c r="B221" s="269"/>
      <c r="C221" s="269"/>
      <c r="D221" s="269"/>
      <c r="E221" s="269"/>
      <c r="F221" s="269"/>
      <c r="G221" s="269"/>
      <c r="H221" s="135">
        <v>8</v>
      </c>
      <c r="I221" s="260"/>
    </row>
    <row r="222" spans="1:9" ht="23.25">
      <c r="A222" s="270" t="s">
        <v>102</v>
      </c>
      <c r="B222" s="271"/>
      <c r="C222" s="271"/>
      <c r="D222" s="271"/>
      <c r="E222" s="271"/>
      <c r="F222" s="271"/>
      <c r="G222" s="271"/>
      <c r="H222" s="136"/>
      <c r="I222" s="264"/>
    </row>
    <row r="223" spans="1:9" ht="23.25">
      <c r="A223" s="256" t="s">
        <v>103</v>
      </c>
      <c r="B223" s="256"/>
      <c r="C223" s="256"/>
      <c r="D223" s="256"/>
      <c r="E223" s="256"/>
      <c r="F223" s="256"/>
      <c r="G223" s="272"/>
      <c r="H223" s="181">
        <v>8</v>
      </c>
      <c r="I223" s="183"/>
    </row>
    <row r="224" spans="1:9" ht="23.25">
      <c r="A224" s="257" t="s">
        <v>104</v>
      </c>
      <c r="B224" s="257"/>
      <c r="C224" s="257"/>
      <c r="D224" s="257"/>
      <c r="E224" s="257"/>
      <c r="F224" s="257"/>
      <c r="G224" s="257"/>
      <c r="H224" s="234">
        <v>7.69</v>
      </c>
      <c r="I224" s="234"/>
    </row>
    <row r="226" spans="1:9" ht="23.25">
      <c r="A226" s="23" t="s">
        <v>109</v>
      </c>
      <c r="B226" s="23"/>
      <c r="C226" s="23"/>
      <c r="D226" s="23"/>
      <c r="E226" s="23"/>
      <c r="F226" s="24"/>
      <c r="G226" s="258"/>
      <c r="H226" s="258"/>
      <c r="I226" s="258"/>
    </row>
    <row r="227" spans="1:9" ht="23.25">
      <c r="A227" s="135" t="s">
        <v>110</v>
      </c>
      <c r="B227" s="259"/>
      <c r="C227" s="259"/>
      <c r="D227" s="259"/>
      <c r="E227" s="260"/>
      <c r="F227" s="221" t="s">
        <v>115</v>
      </c>
      <c r="G227" s="265" t="s">
        <v>72</v>
      </c>
      <c r="H227" s="266"/>
      <c r="I227" s="267"/>
    </row>
    <row r="228" spans="1:9" ht="23.25">
      <c r="A228" s="261"/>
      <c r="B228" s="258"/>
      <c r="C228" s="258"/>
      <c r="D228" s="258"/>
      <c r="E228" s="262"/>
      <c r="F228" s="222"/>
      <c r="G228" s="17" t="s">
        <v>111</v>
      </c>
      <c r="H228" s="3" t="s">
        <v>113</v>
      </c>
      <c r="I228" s="221" t="s">
        <v>114</v>
      </c>
    </row>
    <row r="229" spans="1:9" ht="23.25">
      <c r="A229" s="261"/>
      <c r="B229" s="258"/>
      <c r="C229" s="258"/>
      <c r="D229" s="258"/>
      <c r="E229" s="262"/>
      <c r="F229" s="222"/>
      <c r="G229" s="17" t="s">
        <v>63</v>
      </c>
      <c r="H229" s="17" t="s">
        <v>63</v>
      </c>
      <c r="I229" s="222"/>
    </row>
    <row r="230" spans="1:9" ht="23.25">
      <c r="A230" s="136"/>
      <c r="B230" s="263"/>
      <c r="C230" s="263"/>
      <c r="D230" s="263"/>
      <c r="E230" s="264"/>
      <c r="F230" s="223"/>
      <c r="G230" s="55" t="s">
        <v>112</v>
      </c>
      <c r="H230" s="55" t="s">
        <v>112</v>
      </c>
      <c r="I230" s="223"/>
    </row>
    <row r="231" spans="1:9" ht="23.25">
      <c r="A231" s="255" t="s">
        <v>183</v>
      </c>
      <c r="B231" s="256"/>
      <c r="C231" s="256"/>
      <c r="D231" s="256"/>
      <c r="E231" s="256"/>
      <c r="F231" s="7" t="s">
        <v>184</v>
      </c>
      <c r="G231" s="60">
        <v>3622722.88</v>
      </c>
      <c r="H231" s="60">
        <v>4679385.24</v>
      </c>
      <c r="I231" s="61" t="s">
        <v>211</v>
      </c>
    </row>
    <row r="232" spans="1:9" ht="23.25">
      <c r="A232" s="255" t="s">
        <v>86</v>
      </c>
      <c r="B232" s="256"/>
      <c r="C232" s="256"/>
      <c r="D232" s="256"/>
      <c r="E232" s="256"/>
      <c r="F232" s="7"/>
      <c r="G232" s="7"/>
      <c r="H232" s="7"/>
      <c r="I232" s="7"/>
    </row>
    <row r="233" spans="1:9" ht="23.25">
      <c r="A233" s="255" t="s">
        <v>53</v>
      </c>
      <c r="B233" s="256"/>
      <c r="C233" s="256"/>
      <c r="D233" s="256"/>
      <c r="E233" s="256"/>
      <c r="F233" s="7"/>
      <c r="G233" s="7"/>
      <c r="H233" s="7"/>
      <c r="I233" s="7"/>
    </row>
    <row r="234" spans="1:12" ht="23.25">
      <c r="A234" s="255" t="s">
        <v>87</v>
      </c>
      <c r="B234" s="256"/>
      <c r="C234" s="256"/>
      <c r="D234" s="256"/>
      <c r="E234" s="256"/>
      <c r="F234" s="7"/>
      <c r="G234" s="7"/>
      <c r="H234" s="7"/>
      <c r="I234" s="7"/>
      <c r="L234" s="93"/>
    </row>
    <row r="235" spans="1:9" ht="23.25">
      <c r="A235" s="255" t="s">
        <v>54</v>
      </c>
      <c r="B235" s="256"/>
      <c r="C235" s="256"/>
      <c r="D235" s="256"/>
      <c r="E235" s="256"/>
      <c r="F235" s="7"/>
      <c r="G235" s="7"/>
      <c r="H235" s="7"/>
      <c r="I235" s="7"/>
    </row>
    <row r="236" spans="1:9" ht="23.25">
      <c r="A236" s="255" t="s">
        <v>88</v>
      </c>
      <c r="B236" s="256"/>
      <c r="C236" s="256"/>
      <c r="D236" s="256"/>
      <c r="E236" s="256"/>
      <c r="F236" s="7"/>
      <c r="G236" s="7"/>
      <c r="H236" s="7"/>
      <c r="I236" s="7"/>
    </row>
    <row r="237" spans="1:9" ht="23.25">
      <c r="A237" s="255" t="s">
        <v>55</v>
      </c>
      <c r="B237" s="256"/>
      <c r="C237" s="256"/>
      <c r="D237" s="256"/>
      <c r="E237" s="256"/>
      <c r="F237" s="7"/>
      <c r="G237" s="7"/>
      <c r="H237" s="7"/>
      <c r="I237" s="7"/>
    </row>
    <row r="238" spans="1:9" ht="23.25">
      <c r="A238" s="255" t="s">
        <v>56</v>
      </c>
      <c r="B238" s="256"/>
      <c r="C238" s="256"/>
      <c r="D238" s="256"/>
      <c r="E238" s="256"/>
      <c r="F238" s="7"/>
      <c r="G238" s="7"/>
      <c r="H238" s="7"/>
      <c r="I238" s="7"/>
    </row>
  </sheetData>
  <mergeCells count="275">
    <mergeCell ref="A41:G41"/>
    <mergeCell ref="H41:I41"/>
    <mergeCell ref="A23:F23"/>
    <mergeCell ref="A36:I36"/>
    <mergeCell ref="H40:I40"/>
    <mergeCell ref="A39:G40"/>
    <mergeCell ref="G28:G29"/>
    <mergeCell ref="H28:H29"/>
    <mergeCell ref="I28:I29"/>
    <mergeCell ref="H18:I18"/>
    <mergeCell ref="F18:G18"/>
    <mergeCell ref="A24:F24"/>
    <mergeCell ref="A25:F25"/>
    <mergeCell ref="A26:F26"/>
    <mergeCell ref="A21:F21"/>
    <mergeCell ref="A22:F22"/>
    <mergeCell ref="A18:E18"/>
    <mergeCell ref="A10:E12"/>
    <mergeCell ref="F10:I10"/>
    <mergeCell ref="F11:G11"/>
    <mergeCell ref="F12:G12"/>
    <mergeCell ref="H11:I11"/>
    <mergeCell ref="H12:I12"/>
    <mergeCell ref="A13:E13"/>
    <mergeCell ref="A14:E14"/>
    <mergeCell ref="A15:E15"/>
    <mergeCell ref="A17:E17"/>
    <mergeCell ref="F15:G15"/>
    <mergeCell ref="H15:I15"/>
    <mergeCell ref="F16:G16"/>
    <mergeCell ref="H16:I16"/>
    <mergeCell ref="F17:G17"/>
    <mergeCell ref="H17:I17"/>
    <mergeCell ref="H13:I13"/>
    <mergeCell ref="F14:G14"/>
    <mergeCell ref="H14:I14"/>
    <mergeCell ref="A16:E16"/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H39:I39"/>
    <mergeCell ref="A35:I35"/>
    <mergeCell ref="A37:I37"/>
    <mergeCell ref="A38:I38"/>
    <mergeCell ref="A27:F27"/>
    <mergeCell ref="A28:F28"/>
    <mergeCell ref="A29:F29"/>
    <mergeCell ref="A31:F31"/>
    <mergeCell ref="F13:G13"/>
    <mergeCell ref="H42:I42"/>
    <mergeCell ref="A43:G43"/>
    <mergeCell ref="A44:G44"/>
    <mergeCell ref="A45:G45"/>
    <mergeCell ref="H43:I43"/>
    <mergeCell ref="H44:I44"/>
    <mergeCell ref="H45:I45"/>
    <mergeCell ref="A42:G42"/>
    <mergeCell ref="H46:I46"/>
    <mergeCell ref="G52:I52"/>
    <mergeCell ref="A50:G50"/>
    <mergeCell ref="H50:I50"/>
    <mergeCell ref="A46:G46"/>
    <mergeCell ref="A47:G47"/>
    <mergeCell ref="A48:G48"/>
    <mergeCell ref="A49:G49"/>
    <mergeCell ref="H49:I49"/>
    <mergeCell ref="H47:I48"/>
    <mergeCell ref="G53:I53"/>
    <mergeCell ref="I54:I56"/>
    <mergeCell ref="F53:F56"/>
    <mergeCell ref="A57:E57"/>
    <mergeCell ref="A53:E56"/>
    <mergeCell ref="A64:E64"/>
    <mergeCell ref="A65:E65"/>
    <mergeCell ref="A58:E58"/>
    <mergeCell ref="A59:E59"/>
    <mergeCell ref="A60:E60"/>
    <mergeCell ref="A61:E61"/>
    <mergeCell ref="A62:E62"/>
    <mergeCell ref="A63:E63"/>
    <mergeCell ref="A71:I71"/>
    <mergeCell ref="A72:I72"/>
    <mergeCell ref="A73:G74"/>
    <mergeCell ref="H73:I73"/>
    <mergeCell ref="H74:I74"/>
    <mergeCell ref="A75:G75"/>
    <mergeCell ref="H75:I75"/>
    <mergeCell ref="A76:G76"/>
    <mergeCell ref="H76:I76"/>
    <mergeCell ref="A77:G77"/>
    <mergeCell ref="H77:I77"/>
    <mergeCell ref="A78:G78"/>
    <mergeCell ref="H78:I78"/>
    <mergeCell ref="A79:G79"/>
    <mergeCell ref="H79:I79"/>
    <mergeCell ref="A80:G80"/>
    <mergeCell ref="H80:I80"/>
    <mergeCell ref="A81:G81"/>
    <mergeCell ref="A82:G82"/>
    <mergeCell ref="H81:I82"/>
    <mergeCell ref="H116:I117"/>
    <mergeCell ref="A83:G83"/>
    <mergeCell ref="H83:I83"/>
    <mergeCell ref="A84:G84"/>
    <mergeCell ref="H84:I84"/>
    <mergeCell ref="G86:I86"/>
    <mergeCell ref="A87:E90"/>
    <mergeCell ref="F87:F90"/>
    <mergeCell ref="G87:I87"/>
    <mergeCell ref="I88:I90"/>
    <mergeCell ref="A91:E91"/>
    <mergeCell ref="A92:E92"/>
    <mergeCell ref="A93:E93"/>
    <mergeCell ref="A94:E94"/>
    <mergeCell ref="A95:E95"/>
    <mergeCell ref="A96:E96"/>
    <mergeCell ref="A97:E97"/>
    <mergeCell ref="A98:E98"/>
    <mergeCell ref="A106:I106"/>
    <mergeCell ref="A107:I107"/>
    <mergeCell ref="A108:G109"/>
    <mergeCell ref="H108:I108"/>
    <mergeCell ref="H109:I109"/>
    <mergeCell ref="A110:G110"/>
    <mergeCell ref="H110:I110"/>
    <mergeCell ref="A111:G111"/>
    <mergeCell ref="H111:I111"/>
    <mergeCell ref="A112:G112"/>
    <mergeCell ref="H112:I112"/>
    <mergeCell ref="A113:G113"/>
    <mergeCell ref="H113:I113"/>
    <mergeCell ref="A114:G114"/>
    <mergeCell ref="H114:I114"/>
    <mergeCell ref="A115:G115"/>
    <mergeCell ref="H115:I115"/>
    <mergeCell ref="A116:G116"/>
    <mergeCell ref="A117:G117"/>
    <mergeCell ref="H151:I152"/>
    <mergeCell ref="F161:F162"/>
    <mergeCell ref="G161:G162"/>
    <mergeCell ref="H161:H162"/>
    <mergeCell ref="I161:I162"/>
    <mergeCell ref="A118:G118"/>
    <mergeCell ref="H118:I118"/>
    <mergeCell ref="A119:G119"/>
    <mergeCell ref="H119:I119"/>
    <mergeCell ref="G121:I121"/>
    <mergeCell ref="A122:E125"/>
    <mergeCell ref="F122:F125"/>
    <mergeCell ref="G122:I122"/>
    <mergeCell ref="I123:I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41:I141"/>
    <mergeCell ref="A142:I142"/>
    <mergeCell ref="A143:G144"/>
    <mergeCell ref="H143:I143"/>
    <mergeCell ref="H144:I144"/>
    <mergeCell ref="A145:G145"/>
    <mergeCell ref="H145:I145"/>
    <mergeCell ref="A146:G146"/>
    <mergeCell ref="H146:I146"/>
    <mergeCell ref="A147:G147"/>
    <mergeCell ref="H147:I147"/>
    <mergeCell ref="A148:G148"/>
    <mergeCell ref="H148:I148"/>
    <mergeCell ref="A149:G149"/>
    <mergeCell ref="H149:I149"/>
    <mergeCell ref="A150:G150"/>
    <mergeCell ref="H150:I150"/>
    <mergeCell ref="A151:G151"/>
    <mergeCell ref="A152:G152"/>
    <mergeCell ref="A153:G153"/>
    <mergeCell ref="H153:I153"/>
    <mergeCell ref="A154:G154"/>
    <mergeCell ref="H154:I154"/>
    <mergeCell ref="G156:I156"/>
    <mergeCell ref="A157:E160"/>
    <mergeCell ref="F157:F160"/>
    <mergeCell ref="G157:I157"/>
    <mergeCell ref="I158:I160"/>
    <mergeCell ref="A161:E161"/>
    <mergeCell ref="A162:E162"/>
    <mergeCell ref="A163:E163"/>
    <mergeCell ref="A164:E164"/>
    <mergeCell ref="A165:E165"/>
    <mergeCell ref="A166:E166"/>
    <mergeCell ref="A167:E167"/>
    <mergeCell ref="A168:E168"/>
    <mergeCell ref="A176:I176"/>
    <mergeCell ref="A177:I177"/>
    <mergeCell ref="A178:G179"/>
    <mergeCell ref="H178:I178"/>
    <mergeCell ref="H179:I179"/>
    <mergeCell ref="A180:G180"/>
    <mergeCell ref="H180:I180"/>
    <mergeCell ref="A181:G181"/>
    <mergeCell ref="H181:I181"/>
    <mergeCell ref="A182:G182"/>
    <mergeCell ref="H182:I182"/>
    <mergeCell ref="A183:G183"/>
    <mergeCell ref="H183:I183"/>
    <mergeCell ref="A184:G184"/>
    <mergeCell ref="H184:I184"/>
    <mergeCell ref="A185:G185"/>
    <mergeCell ref="H185:I185"/>
    <mergeCell ref="A186:G186"/>
    <mergeCell ref="A187:G187"/>
    <mergeCell ref="H186:I187"/>
    <mergeCell ref="A188:G188"/>
    <mergeCell ref="H188:I188"/>
    <mergeCell ref="A189:G189"/>
    <mergeCell ref="H189:I189"/>
    <mergeCell ref="G191:I191"/>
    <mergeCell ref="A192:E195"/>
    <mergeCell ref="F192:F195"/>
    <mergeCell ref="G192:I192"/>
    <mergeCell ref="I193:I195"/>
    <mergeCell ref="A196:E196"/>
    <mergeCell ref="A197:E197"/>
    <mergeCell ref="A198:E198"/>
    <mergeCell ref="A199:E199"/>
    <mergeCell ref="A200:E200"/>
    <mergeCell ref="A201:E201"/>
    <mergeCell ref="A202:E202"/>
    <mergeCell ref="A203:E203"/>
    <mergeCell ref="A215:G215"/>
    <mergeCell ref="H215:I215"/>
    <mergeCell ref="A216:G216"/>
    <mergeCell ref="H216:I216"/>
    <mergeCell ref="A211:I211"/>
    <mergeCell ref="A212:I212"/>
    <mergeCell ref="A213:G214"/>
    <mergeCell ref="H213:I213"/>
    <mergeCell ref="H214:I214"/>
    <mergeCell ref="A217:G217"/>
    <mergeCell ref="H217:I217"/>
    <mergeCell ref="A218:G218"/>
    <mergeCell ref="H218:I218"/>
    <mergeCell ref="A219:G219"/>
    <mergeCell ref="H219:I219"/>
    <mergeCell ref="A220:G220"/>
    <mergeCell ref="H220:I220"/>
    <mergeCell ref="A221:G221"/>
    <mergeCell ref="A222:G222"/>
    <mergeCell ref="A223:G223"/>
    <mergeCell ref="H223:I223"/>
    <mergeCell ref="H221:I222"/>
    <mergeCell ref="A224:G224"/>
    <mergeCell ref="H224:I224"/>
    <mergeCell ref="G226:I226"/>
    <mergeCell ref="A227:E230"/>
    <mergeCell ref="F227:F230"/>
    <mergeCell ref="G227:I227"/>
    <mergeCell ref="I228:I230"/>
    <mergeCell ref="A231:E231"/>
    <mergeCell ref="A232:E232"/>
    <mergeCell ref="A233:E233"/>
    <mergeCell ref="A234:E234"/>
    <mergeCell ref="A235:E235"/>
    <mergeCell ref="A236:E236"/>
    <mergeCell ref="A237:E237"/>
    <mergeCell ref="A238:E238"/>
  </mergeCells>
  <printOptions horizontalCentered="1"/>
  <pageMargins left="0.33" right="0.31496062992125984" top="0.49" bottom="0.2755905511811024" header="0.1968503937007874" footer="0.1574803149606299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22">
      <selection activeCell="H36" sqref="H36"/>
    </sheetView>
  </sheetViews>
  <sheetFormatPr defaultColWidth="9.140625" defaultRowHeight="12.75"/>
  <cols>
    <col min="1" max="1" width="13.28125" style="1" customWidth="1"/>
    <col min="2" max="5" width="9.140625" style="1" customWidth="1"/>
    <col min="6" max="6" width="10.7109375" style="1" customWidth="1"/>
    <col min="7" max="16384" width="9.140625" style="1" customWidth="1"/>
  </cols>
  <sheetData>
    <row r="1" spans="1:9" ht="23.25">
      <c r="A1" s="308" t="s">
        <v>116</v>
      </c>
      <c r="B1" s="309"/>
      <c r="C1" s="309"/>
      <c r="D1" s="309"/>
      <c r="E1" s="309"/>
      <c r="F1" s="309"/>
      <c r="G1" s="309"/>
      <c r="H1" s="309"/>
      <c r="I1" s="310"/>
    </row>
    <row r="2" spans="1:9" ht="23.25">
      <c r="A2" s="311" t="s">
        <v>117</v>
      </c>
      <c r="B2" s="312"/>
      <c r="C2" s="312"/>
      <c r="D2" s="312"/>
      <c r="E2" s="312"/>
      <c r="F2" s="312"/>
      <c r="G2" s="312"/>
      <c r="H2" s="312"/>
      <c r="I2" s="313"/>
    </row>
    <row r="3" spans="1:9" ht="23.25">
      <c r="A3" s="51" t="s">
        <v>118</v>
      </c>
      <c r="B3" s="40"/>
      <c r="C3" s="40"/>
      <c r="D3" s="40"/>
      <c r="E3" s="40"/>
      <c r="F3" s="40"/>
      <c r="G3" s="40"/>
      <c r="H3" s="40"/>
      <c r="I3" s="52"/>
    </row>
    <row r="4" spans="1:9" ht="23.25">
      <c r="A4" s="51" t="s">
        <v>119</v>
      </c>
      <c r="B4" s="40"/>
      <c r="C4" s="40"/>
      <c r="D4" s="40"/>
      <c r="E4" s="40"/>
      <c r="F4" s="40"/>
      <c r="G4" s="40"/>
      <c r="H4" s="40"/>
      <c r="I4" s="52"/>
    </row>
    <row r="5" spans="1:9" ht="23.25">
      <c r="A5" s="51" t="s">
        <v>36</v>
      </c>
      <c r="B5" s="40"/>
      <c r="C5" s="40"/>
      <c r="D5" s="40"/>
      <c r="E5" s="40"/>
      <c r="F5" s="40"/>
      <c r="G5" s="40"/>
      <c r="H5" s="40"/>
      <c r="I5" s="52"/>
    </row>
    <row r="6" spans="1:9" ht="23.25">
      <c r="A6" s="51" t="s">
        <v>120</v>
      </c>
      <c r="B6" s="40" t="s">
        <v>126</v>
      </c>
      <c r="C6" s="40"/>
      <c r="D6" s="40" t="s">
        <v>134</v>
      </c>
      <c r="E6" s="40"/>
      <c r="F6" s="40"/>
      <c r="G6" s="40"/>
      <c r="H6" s="40"/>
      <c r="I6" s="52"/>
    </row>
    <row r="7" spans="1:9" ht="23.25">
      <c r="A7" s="51" t="s">
        <v>121</v>
      </c>
      <c r="B7" s="40" t="s">
        <v>127</v>
      </c>
      <c r="C7" s="40"/>
      <c r="D7" s="40" t="s">
        <v>135</v>
      </c>
      <c r="E7" s="40"/>
      <c r="F7" s="40"/>
      <c r="G7" s="40" t="s">
        <v>141</v>
      </c>
      <c r="H7" s="40"/>
      <c r="I7" s="52"/>
    </row>
    <row r="8" spans="1:9" ht="23.25">
      <c r="A8" s="51"/>
      <c r="B8" s="40" t="s">
        <v>128</v>
      </c>
      <c r="C8" s="40"/>
      <c r="D8" s="40" t="s">
        <v>136</v>
      </c>
      <c r="E8" s="40"/>
      <c r="F8" s="40"/>
      <c r="G8" s="40" t="s">
        <v>142</v>
      </c>
      <c r="H8" s="40"/>
      <c r="I8" s="52"/>
    </row>
    <row r="9" spans="1:9" ht="23.25">
      <c r="A9" s="51" t="s">
        <v>122</v>
      </c>
      <c r="B9" s="40" t="s">
        <v>129</v>
      </c>
      <c r="C9" s="40"/>
      <c r="D9" s="40" t="s">
        <v>137</v>
      </c>
      <c r="E9" s="40"/>
      <c r="F9" s="40"/>
      <c r="G9" s="40" t="s">
        <v>143</v>
      </c>
      <c r="H9" s="40"/>
      <c r="I9" s="52"/>
    </row>
    <row r="10" spans="1:9" ht="23.25">
      <c r="A10" s="51"/>
      <c r="B10" s="40" t="s">
        <v>130</v>
      </c>
      <c r="C10" s="40"/>
      <c r="D10" s="40" t="s">
        <v>138</v>
      </c>
      <c r="E10" s="40"/>
      <c r="F10" s="40"/>
      <c r="G10" s="40" t="s">
        <v>144</v>
      </c>
      <c r="H10" s="40"/>
      <c r="I10" s="52"/>
    </row>
    <row r="11" spans="1:9" ht="23.25">
      <c r="A11" s="51" t="s">
        <v>123</v>
      </c>
      <c r="B11" s="40" t="s">
        <v>131</v>
      </c>
      <c r="C11" s="40"/>
      <c r="D11" s="40" t="s">
        <v>139</v>
      </c>
      <c r="E11" s="40"/>
      <c r="F11" s="40"/>
      <c r="G11" s="40" t="s">
        <v>145</v>
      </c>
      <c r="H11" s="40"/>
      <c r="I11" s="52"/>
    </row>
    <row r="12" spans="1:9" ht="23.25">
      <c r="A12" s="51"/>
      <c r="B12" s="40" t="s">
        <v>132</v>
      </c>
      <c r="C12" s="40"/>
      <c r="D12" s="40" t="s">
        <v>140</v>
      </c>
      <c r="E12" s="40"/>
      <c r="F12" s="40"/>
      <c r="G12" s="40" t="s">
        <v>146</v>
      </c>
      <c r="H12" s="40"/>
      <c r="I12" s="52"/>
    </row>
    <row r="13" spans="1:9" ht="23.25">
      <c r="A13" s="51"/>
      <c r="B13" s="40" t="s">
        <v>133</v>
      </c>
      <c r="C13" s="40"/>
      <c r="D13" s="40"/>
      <c r="E13" s="40"/>
      <c r="F13" s="40"/>
      <c r="G13" s="40"/>
      <c r="H13" s="40"/>
      <c r="I13" s="52"/>
    </row>
    <row r="14" spans="1:9" ht="23.25">
      <c r="A14" s="51"/>
      <c r="B14" s="40"/>
      <c r="C14" s="40"/>
      <c r="D14" s="40"/>
      <c r="E14" s="40"/>
      <c r="F14" s="40"/>
      <c r="G14" s="40"/>
      <c r="H14" s="40"/>
      <c r="I14" s="52"/>
    </row>
    <row r="15" spans="1:9" ht="23.25">
      <c r="A15" s="53" t="s">
        <v>124</v>
      </c>
      <c r="B15" s="40"/>
      <c r="C15" s="40"/>
      <c r="D15" s="40"/>
      <c r="E15" s="40"/>
      <c r="F15" s="40"/>
      <c r="G15" s="40"/>
      <c r="H15" s="40"/>
      <c r="I15" s="52"/>
    </row>
    <row r="16" spans="1:9" ht="23.25">
      <c r="A16" s="51" t="s">
        <v>125</v>
      </c>
      <c r="B16" s="40"/>
      <c r="C16" s="40"/>
      <c r="D16" s="40"/>
      <c r="E16" s="40"/>
      <c r="F16" s="40"/>
      <c r="G16" s="40"/>
      <c r="H16" s="40"/>
      <c r="I16" s="52"/>
    </row>
    <row r="17" spans="1:9" ht="23.25">
      <c r="A17" s="234" t="s">
        <v>147</v>
      </c>
      <c r="B17" s="234"/>
      <c r="C17" s="234"/>
      <c r="D17" s="234"/>
      <c r="E17" s="234"/>
      <c r="F17" s="234"/>
      <c r="G17" s="15" t="s">
        <v>92</v>
      </c>
      <c r="H17" s="15" t="s">
        <v>93</v>
      </c>
      <c r="I17" s="15" t="s">
        <v>94</v>
      </c>
    </row>
    <row r="18" spans="1:9" ht="23.25">
      <c r="A18" s="272" t="s">
        <v>95</v>
      </c>
      <c r="B18" s="314"/>
      <c r="C18" s="314"/>
      <c r="D18" s="314"/>
      <c r="E18" s="314"/>
      <c r="F18" s="315"/>
      <c r="G18" s="27" t="s">
        <v>151</v>
      </c>
      <c r="H18" s="27"/>
      <c r="I18" s="7"/>
    </row>
    <row r="19" spans="1:9" ht="23.25">
      <c r="A19" s="272" t="s">
        <v>96</v>
      </c>
      <c r="B19" s="314"/>
      <c r="C19" s="314"/>
      <c r="D19" s="314"/>
      <c r="E19" s="314"/>
      <c r="F19" s="314"/>
      <c r="G19" s="7"/>
      <c r="H19" s="27" t="s">
        <v>151</v>
      </c>
      <c r="I19" s="7"/>
    </row>
    <row r="20" spans="1:9" ht="23.25">
      <c r="A20" s="272" t="s">
        <v>97</v>
      </c>
      <c r="B20" s="314"/>
      <c r="C20" s="314"/>
      <c r="D20" s="314"/>
      <c r="E20" s="314"/>
      <c r="F20" s="314"/>
      <c r="G20" s="18"/>
      <c r="H20" s="27" t="s">
        <v>151</v>
      </c>
      <c r="I20" s="7"/>
    </row>
    <row r="21" spans="1:9" ht="23.25">
      <c r="A21" s="272" t="s">
        <v>173</v>
      </c>
      <c r="B21" s="314"/>
      <c r="C21" s="314"/>
      <c r="D21" s="314"/>
      <c r="E21" s="314"/>
      <c r="F21" s="314"/>
      <c r="G21" s="27" t="s">
        <v>151</v>
      </c>
      <c r="H21" s="27"/>
      <c r="I21" s="7"/>
    </row>
    <row r="22" spans="1:9" ht="23.25">
      <c r="A22" s="272" t="s">
        <v>99</v>
      </c>
      <c r="B22" s="314"/>
      <c r="C22" s="314"/>
      <c r="D22" s="314"/>
      <c r="E22" s="314"/>
      <c r="F22" s="314"/>
      <c r="G22" s="27" t="s">
        <v>151</v>
      </c>
      <c r="H22" s="7"/>
      <c r="I22" s="7"/>
    </row>
    <row r="23" spans="1:9" ht="23.25">
      <c r="A23" s="272" t="s">
        <v>100</v>
      </c>
      <c r="B23" s="314"/>
      <c r="C23" s="314"/>
      <c r="D23" s="314"/>
      <c r="E23" s="314"/>
      <c r="F23" s="314"/>
      <c r="G23" s="27" t="s">
        <v>151</v>
      </c>
      <c r="I23" s="7"/>
    </row>
    <row r="24" spans="1:9" ht="23.25">
      <c r="A24" s="268" t="s">
        <v>101</v>
      </c>
      <c r="B24" s="269"/>
      <c r="C24" s="269"/>
      <c r="D24" s="269"/>
      <c r="E24" s="269"/>
      <c r="F24" s="269"/>
      <c r="G24" s="221"/>
      <c r="H24" s="143" t="s">
        <v>151</v>
      </c>
      <c r="I24" s="221"/>
    </row>
    <row r="25" spans="1:9" ht="23.25">
      <c r="A25" s="270" t="s">
        <v>102</v>
      </c>
      <c r="B25" s="271"/>
      <c r="C25" s="271"/>
      <c r="D25" s="271"/>
      <c r="E25" s="271"/>
      <c r="F25" s="271"/>
      <c r="G25" s="223"/>
      <c r="H25" s="223"/>
      <c r="I25" s="223"/>
    </row>
    <row r="26" spans="1:9" ht="23.25">
      <c r="A26" s="272" t="s">
        <v>103</v>
      </c>
      <c r="B26" s="314"/>
      <c r="C26" s="314"/>
      <c r="D26" s="314"/>
      <c r="E26" s="314"/>
      <c r="F26" s="314"/>
      <c r="G26" s="18"/>
      <c r="H26" s="27" t="s">
        <v>151</v>
      </c>
      <c r="I26" s="7"/>
    </row>
  </sheetData>
  <mergeCells count="15">
    <mergeCell ref="G24:G25"/>
    <mergeCell ref="H24:H25"/>
    <mergeCell ref="I24:I25"/>
    <mergeCell ref="A24:F24"/>
    <mergeCell ref="A25:F25"/>
    <mergeCell ref="A26:F26"/>
    <mergeCell ref="A17:F17"/>
    <mergeCell ref="A20:F20"/>
    <mergeCell ref="A21:F21"/>
    <mergeCell ref="A22:F22"/>
    <mergeCell ref="A23:F23"/>
    <mergeCell ref="A1:I1"/>
    <mergeCell ref="A2:I2"/>
    <mergeCell ref="A18:F18"/>
    <mergeCell ref="A19:F19"/>
  </mergeCells>
  <printOptions horizontalCentered="1"/>
  <pageMargins left="0.75" right="0.38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6">
      <selection activeCell="I33" sqref="I33"/>
    </sheetView>
  </sheetViews>
  <sheetFormatPr defaultColWidth="9.140625" defaultRowHeight="12.75"/>
  <cols>
    <col min="1" max="1" width="13.28125" style="1" customWidth="1"/>
    <col min="2" max="5" width="9.140625" style="1" customWidth="1"/>
    <col min="6" max="6" width="10.7109375" style="1" customWidth="1"/>
    <col min="7" max="16384" width="9.140625" style="1" customWidth="1"/>
  </cols>
  <sheetData>
    <row r="1" spans="1:9" ht="23.25">
      <c r="A1" s="308" t="s">
        <v>148</v>
      </c>
      <c r="B1" s="309"/>
      <c r="C1" s="309"/>
      <c r="D1" s="309"/>
      <c r="E1" s="309"/>
      <c r="F1" s="309"/>
      <c r="G1" s="309"/>
      <c r="H1" s="309"/>
      <c r="I1" s="310"/>
    </row>
    <row r="2" spans="1:9" ht="23.25">
      <c r="A2" s="311" t="s">
        <v>117</v>
      </c>
      <c r="B2" s="312"/>
      <c r="C2" s="312"/>
      <c r="D2" s="312"/>
      <c r="E2" s="312"/>
      <c r="F2" s="312"/>
      <c r="G2" s="312"/>
      <c r="H2" s="312"/>
      <c r="I2" s="313"/>
    </row>
    <row r="3" spans="1:9" ht="23.25">
      <c r="A3" s="319" t="s">
        <v>167</v>
      </c>
      <c r="B3" s="320"/>
      <c r="C3" s="320"/>
      <c r="D3" s="320"/>
      <c r="E3" s="320"/>
      <c r="F3" s="320"/>
      <c r="G3" s="320"/>
      <c r="H3" s="320"/>
      <c r="I3" s="321"/>
    </row>
    <row r="4" spans="1:9" ht="23.25">
      <c r="A4" s="317" t="s">
        <v>119</v>
      </c>
      <c r="B4" s="285"/>
      <c r="C4" s="285"/>
      <c r="D4" s="285"/>
      <c r="E4" s="285"/>
      <c r="F4" s="285"/>
      <c r="G4" s="285"/>
      <c r="H4" s="285"/>
      <c r="I4" s="318"/>
    </row>
    <row r="5" spans="1:9" ht="23.25">
      <c r="A5" s="268" t="s">
        <v>159</v>
      </c>
      <c r="B5" s="269"/>
      <c r="C5" s="269"/>
      <c r="D5" s="269"/>
      <c r="E5" s="269"/>
      <c r="F5" s="269"/>
      <c r="G5" s="269"/>
      <c r="H5" s="269"/>
      <c r="I5" s="316"/>
    </row>
    <row r="6" spans="1:9" ht="23.25">
      <c r="A6" s="317" t="s">
        <v>36</v>
      </c>
      <c r="B6" s="285"/>
      <c r="C6" s="285"/>
      <c r="D6" s="285"/>
      <c r="E6" s="285"/>
      <c r="F6" s="285"/>
      <c r="G6" s="285"/>
      <c r="H6" s="285"/>
      <c r="I6" s="318"/>
    </row>
    <row r="7" spans="1:9" ht="23.25">
      <c r="A7" s="51" t="s">
        <v>120</v>
      </c>
      <c r="B7" s="40" t="s">
        <v>126</v>
      </c>
      <c r="C7" s="40"/>
      <c r="D7" s="40" t="s">
        <v>134</v>
      </c>
      <c r="E7" s="40"/>
      <c r="F7" s="40"/>
      <c r="G7" s="40"/>
      <c r="H7" s="40"/>
      <c r="I7" s="52"/>
    </row>
    <row r="8" spans="1:9" ht="23.25">
      <c r="A8" s="51" t="s">
        <v>121</v>
      </c>
      <c r="B8" s="40" t="s">
        <v>127</v>
      </c>
      <c r="C8" s="40"/>
      <c r="D8" s="40" t="s">
        <v>135</v>
      </c>
      <c r="E8" s="40"/>
      <c r="F8" s="40"/>
      <c r="G8" s="40" t="s">
        <v>141</v>
      </c>
      <c r="H8" s="40"/>
      <c r="I8" s="52"/>
    </row>
    <row r="9" spans="1:9" ht="23.25">
      <c r="A9" s="51"/>
      <c r="B9" s="40" t="s">
        <v>128</v>
      </c>
      <c r="C9" s="40"/>
      <c r="D9" s="40" t="s">
        <v>136</v>
      </c>
      <c r="E9" s="40"/>
      <c r="F9" s="40"/>
      <c r="G9" s="40" t="s">
        <v>142</v>
      </c>
      <c r="H9" s="40"/>
      <c r="I9" s="52"/>
    </row>
    <row r="10" spans="1:9" ht="23.25">
      <c r="A10" s="51" t="s">
        <v>122</v>
      </c>
      <c r="B10" s="40" t="s">
        <v>129</v>
      </c>
      <c r="C10" s="40"/>
      <c r="D10" s="40" t="s">
        <v>137</v>
      </c>
      <c r="E10" s="40"/>
      <c r="F10" s="40"/>
      <c r="G10" s="40" t="s">
        <v>143</v>
      </c>
      <c r="H10" s="40"/>
      <c r="I10" s="52"/>
    </row>
    <row r="11" spans="1:9" ht="23.25">
      <c r="A11" s="51"/>
      <c r="B11" s="40" t="s">
        <v>130</v>
      </c>
      <c r="C11" s="40"/>
      <c r="D11" s="40" t="s">
        <v>138</v>
      </c>
      <c r="E11" s="40"/>
      <c r="F11" s="40"/>
      <c r="G11" s="40" t="s">
        <v>144</v>
      </c>
      <c r="H11" s="40"/>
      <c r="I11" s="52"/>
    </row>
    <row r="12" spans="1:9" ht="23.25">
      <c r="A12" s="51" t="s">
        <v>123</v>
      </c>
      <c r="B12" s="40" t="s">
        <v>131</v>
      </c>
      <c r="C12" s="40"/>
      <c r="D12" s="40" t="s">
        <v>139</v>
      </c>
      <c r="E12" s="40"/>
      <c r="F12" s="40"/>
      <c r="G12" s="40" t="s">
        <v>145</v>
      </c>
      <c r="H12" s="40"/>
      <c r="I12" s="52"/>
    </row>
    <row r="13" spans="1:9" ht="23.25">
      <c r="A13" s="51"/>
      <c r="B13" s="40" t="s">
        <v>132</v>
      </c>
      <c r="C13" s="40"/>
      <c r="D13" s="40" t="s">
        <v>140</v>
      </c>
      <c r="E13" s="40"/>
      <c r="F13" s="40"/>
      <c r="G13" s="40" t="s">
        <v>146</v>
      </c>
      <c r="H13" s="40"/>
      <c r="I13" s="52"/>
    </row>
    <row r="14" spans="1:9" ht="23.25">
      <c r="A14" s="51"/>
      <c r="B14" s="40" t="s">
        <v>133</v>
      </c>
      <c r="C14" s="40"/>
      <c r="D14" s="40"/>
      <c r="E14" s="40"/>
      <c r="F14" s="40"/>
      <c r="G14" s="40"/>
      <c r="H14" s="40"/>
      <c r="I14" s="52"/>
    </row>
    <row r="15" spans="1:9" ht="23.25">
      <c r="A15" s="51"/>
      <c r="B15" s="40"/>
      <c r="C15" s="40"/>
      <c r="D15" s="40"/>
      <c r="E15" s="40"/>
      <c r="F15" s="40"/>
      <c r="G15" s="40"/>
      <c r="H15" s="40"/>
      <c r="I15" s="52"/>
    </row>
    <row r="16" spans="1:9" ht="23.25">
      <c r="A16" s="53" t="s">
        <v>124</v>
      </c>
      <c r="B16" s="40"/>
      <c r="C16" s="40"/>
      <c r="D16" s="40"/>
      <c r="E16" s="40"/>
      <c r="F16" s="40"/>
      <c r="G16" s="40"/>
      <c r="H16" s="40"/>
      <c r="I16" s="52"/>
    </row>
    <row r="17" spans="1:9" ht="23.25">
      <c r="A17" s="51" t="s">
        <v>169</v>
      </c>
      <c r="B17" s="40"/>
      <c r="C17" s="40"/>
      <c r="D17" s="40"/>
      <c r="E17" s="40"/>
      <c r="F17" s="40"/>
      <c r="G17" s="40"/>
      <c r="H17" s="40"/>
      <c r="I17" s="52"/>
    </row>
    <row r="18" spans="1:9" ht="23.25">
      <c r="A18" s="51" t="s">
        <v>171</v>
      </c>
      <c r="B18" s="40"/>
      <c r="C18" s="40"/>
      <c r="D18" s="40"/>
      <c r="E18" s="40"/>
      <c r="F18" s="40"/>
      <c r="G18" s="40"/>
      <c r="H18" s="40"/>
      <c r="I18" s="52"/>
    </row>
    <row r="19" spans="1:9" ht="23.25">
      <c r="A19" s="270" t="s">
        <v>170</v>
      </c>
      <c r="B19" s="271"/>
      <c r="C19" s="271"/>
      <c r="D19" s="271"/>
      <c r="E19" s="271"/>
      <c r="F19" s="271"/>
      <c r="G19" s="271"/>
      <c r="H19" s="271"/>
      <c r="I19" s="322"/>
    </row>
    <row r="20" spans="1:9" ht="23.25">
      <c r="A20" s="234" t="s">
        <v>147</v>
      </c>
      <c r="B20" s="234"/>
      <c r="C20" s="234"/>
      <c r="D20" s="234"/>
      <c r="E20" s="234"/>
      <c r="F20" s="234"/>
      <c r="G20" s="15" t="s">
        <v>92</v>
      </c>
      <c r="H20" s="15" t="s">
        <v>93</v>
      </c>
      <c r="I20" s="15" t="s">
        <v>94</v>
      </c>
    </row>
    <row r="21" spans="1:9" ht="23.25">
      <c r="A21" s="272" t="s">
        <v>173</v>
      </c>
      <c r="B21" s="314"/>
      <c r="C21" s="314"/>
      <c r="D21" s="314"/>
      <c r="E21" s="314"/>
      <c r="F21" s="315"/>
      <c r="G21" s="27" t="s">
        <v>151</v>
      </c>
      <c r="H21" s="7"/>
      <c r="I21" s="7"/>
    </row>
    <row r="22" spans="1:9" ht="23.25">
      <c r="A22" s="272" t="s">
        <v>96</v>
      </c>
      <c r="B22" s="314"/>
      <c r="C22" s="314"/>
      <c r="D22" s="314"/>
      <c r="E22" s="314"/>
      <c r="F22" s="314"/>
      <c r="G22" s="27" t="s">
        <v>151</v>
      </c>
      <c r="H22" s="7"/>
      <c r="I22" s="7"/>
    </row>
    <row r="23" spans="1:9" ht="23.25">
      <c r="A23" s="272" t="s">
        <v>97</v>
      </c>
      <c r="B23" s="314"/>
      <c r="C23" s="314"/>
      <c r="D23" s="314"/>
      <c r="E23" s="314"/>
      <c r="F23" s="314"/>
      <c r="G23" s="18"/>
      <c r="H23" s="27" t="s">
        <v>151</v>
      </c>
      <c r="I23" s="7"/>
    </row>
    <row r="24" spans="1:9" ht="23.25">
      <c r="A24" s="272" t="s">
        <v>173</v>
      </c>
      <c r="B24" s="314"/>
      <c r="C24" s="314"/>
      <c r="D24" s="314"/>
      <c r="E24" s="314"/>
      <c r="F24" s="314"/>
      <c r="G24" s="18"/>
      <c r="H24" s="27" t="s">
        <v>151</v>
      </c>
      <c r="I24" s="18"/>
    </row>
    <row r="25" spans="1:9" ht="23.25">
      <c r="A25" s="272" t="s">
        <v>99</v>
      </c>
      <c r="B25" s="314"/>
      <c r="C25" s="314"/>
      <c r="D25" s="314"/>
      <c r="E25" s="314"/>
      <c r="F25" s="314"/>
      <c r="G25" s="26"/>
      <c r="H25" s="27" t="s">
        <v>151</v>
      </c>
      <c r="I25" s="27"/>
    </row>
    <row r="26" spans="1:9" ht="23.25">
      <c r="A26" s="272" t="s">
        <v>100</v>
      </c>
      <c r="B26" s="314"/>
      <c r="C26" s="314"/>
      <c r="D26" s="314"/>
      <c r="E26" s="314"/>
      <c r="F26" s="314"/>
      <c r="G26" s="18"/>
      <c r="H26" s="27" t="s">
        <v>151</v>
      </c>
      <c r="I26" s="7"/>
    </row>
    <row r="27" spans="1:9" ht="23.25">
      <c r="A27" s="268" t="s">
        <v>101</v>
      </c>
      <c r="B27" s="269"/>
      <c r="C27" s="269"/>
      <c r="D27" s="269"/>
      <c r="E27" s="269"/>
      <c r="F27" s="269"/>
      <c r="G27" s="221"/>
      <c r="H27" s="143" t="s">
        <v>151</v>
      </c>
      <c r="I27" s="221"/>
    </row>
    <row r="28" spans="1:9" ht="23.25">
      <c r="A28" s="270" t="s">
        <v>102</v>
      </c>
      <c r="B28" s="271"/>
      <c r="C28" s="271"/>
      <c r="D28" s="271"/>
      <c r="E28" s="271"/>
      <c r="F28" s="271"/>
      <c r="G28" s="223"/>
      <c r="H28" s="223"/>
      <c r="I28" s="223"/>
    </row>
    <row r="29" spans="1:9" ht="23.25">
      <c r="A29" s="272" t="s">
        <v>103</v>
      </c>
      <c r="B29" s="314"/>
      <c r="C29" s="314"/>
      <c r="D29" s="314"/>
      <c r="E29" s="314"/>
      <c r="F29" s="314"/>
      <c r="G29" s="18"/>
      <c r="H29" s="27" t="s">
        <v>151</v>
      </c>
      <c r="I29" s="7"/>
    </row>
  </sheetData>
  <mergeCells count="20">
    <mergeCell ref="H27:H28"/>
    <mergeCell ref="A1:I1"/>
    <mergeCell ref="A2:I2"/>
    <mergeCell ref="A21:F21"/>
    <mergeCell ref="A22:F22"/>
    <mergeCell ref="A5:I5"/>
    <mergeCell ref="A4:I4"/>
    <mergeCell ref="A6:I6"/>
    <mergeCell ref="A3:I3"/>
    <mergeCell ref="A19:I19"/>
    <mergeCell ref="I27:I28"/>
    <mergeCell ref="A29:F29"/>
    <mergeCell ref="A20:F20"/>
    <mergeCell ref="A23:F23"/>
    <mergeCell ref="A24:F24"/>
    <mergeCell ref="A25:F25"/>
    <mergeCell ref="A26:F26"/>
    <mergeCell ref="A27:F27"/>
    <mergeCell ref="A28:F28"/>
    <mergeCell ref="G27:G28"/>
  </mergeCells>
  <printOptions horizontalCentered="1"/>
  <pageMargins left="0.75" right="0.46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0">
      <selection activeCell="M12" sqref="M12"/>
    </sheetView>
  </sheetViews>
  <sheetFormatPr defaultColWidth="9.140625" defaultRowHeight="12.75"/>
  <cols>
    <col min="1" max="1" width="13.28125" style="1" customWidth="1"/>
    <col min="2" max="5" width="9.140625" style="1" customWidth="1"/>
    <col min="6" max="6" width="10.7109375" style="1" customWidth="1"/>
    <col min="7" max="16384" width="9.140625" style="1" customWidth="1"/>
  </cols>
  <sheetData>
    <row r="1" spans="1:9" ht="23.25">
      <c r="A1" s="308" t="s">
        <v>148</v>
      </c>
      <c r="B1" s="309"/>
      <c r="C1" s="309"/>
      <c r="D1" s="309"/>
      <c r="E1" s="309"/>
      <c r="F1" s="309"/>
      <c r="G1" s="309"/>
      <c r="H1" s="309"/>
      <c r="I1" s="310"/>
    </row>
    <row r="2" spans="1:9" ht="23.25">
      <c r="A2" s="311" t="s">
        <v>117</v>
      </c>
      <c r="B2" s="312"/>
      <c r="C2" s="312"/>
      <c r="D2" s="312"/>
      <c r="E2" s="312"/>
      <c r="F2" s="312"/>
      <c r="G2" s="312"/>
      <c r="H2" s="312"/>
      <c r="I2" s="313"/>
    </row>
    <row r="3" spans="1:9" ht="23.25">
      <c r="A3" s="319" t="s">
        <v>167</v>
      </c>
      <c r="B3" s="320"/>
      <c r="C3" s="320"/>
      <c r="D3" s="320"/>
      <c r="E3" s="320"/>
      <c r="F3" s="320"/>
      <c r="G3" s="320"/>
      <c r="H3" s="320"/>
      <c r="I3" s="321"/>
    </row>
    <row r="4" spans="1:9" ht="23.25">
      <c r="A4" s="317" t="s">
        <v>119</v>
      </c>
      <c r="B4" s="285"/>
      <c r="C4" s="285"/>
      <c r="D4" s="285"/>
      <c r="E4" s="285"/>
      <c r="F4" s="285"/>
      <c r="G4" s="285"/>
      <c r="H4" s="285"/>
      <c r="I4" s="318"/>
    </row>
    <row r="5" spans="1:9" ht="23.25">
      <c r="A5" s="268" t="s">
        <v>160</v>
      </c>
      <c r="B5" s="269"/>
      <c r="C5" s="269"/>
      <c r="D5" s="269"/>
      <c r="E5" s="269"/>
      <c r="F5" s="269"/>
      <c r="G5" s="269"/>
      <c r="H5" s="269"/>
      <c r="I5" s="316"/>
    </row>
    <row r="6" spans="1:9" ht="23.25">
      <c r="A6" s="317" t="s">
        <v>36</v>
      </c>
      <c r="B6" s="285"/>
      <c r="C6" s="285"/>
      <c r="D6" s="285"/>
      <c r="E6" s="285"/>
      <c r="F6" s="285"/>
      <c r="G6" s="285"/>
      <c r="H6" s="285"/>
      <c r="I6" s="318"/>
    </row>
    <row r="7" spans="1:9" ht="23.25">
      <c r="A7" s="51" t="s">
        <v>120</v>
      </c>
      <c r="B7" s="40" t="s">
        <v>126</v>
      </c>
      <c r="C7" s="40"/>
      <c r="D7" s="40" t="s">
        <v>134</v>
      </c>
      <c r="E7" s="40"/>
      <c r="F7" s="40"/>
      <c r="G7" s="40"/>
      <c r="H7" s="40"/>
      <c r="I7" s="52"/>
    </row>
    <row r="8" spans="1:9" ht="23.25">
      <c r="A8" s="51" t="s">
        <v>121</v>
      </c>
      <c r="B8" s="40" t="s">
        <v>127</v>
      </c>
      <c r="C8" s="40"/>
      <c r="D8" s="40" t="s">
        <v>135</v>
      </c>
      <c r="E8" s="40"/>
      <c r="F8" s="40"/>
      <c r="G8" s="40" t="s">
        <v>141</v>
      </c>
      <c r="H8" s="40"/>
      <c r="I8" s="52"/>
    </row>
    <row r="9" spans="1:9" ht="23.25">
      <c r="A9" s="51"/>
      <c r="B9" s="40" t="s">
        <v>128</v>
      </c>
      <c r="C9" s="40"/>
      <c r="D9" s="40" t="s">
        <v>136</v>
      </c>
      <c r="E9" s="40"/>
      <c r="F9" s="40"/>
      <c r="G9" s="40" t="s">
        <v>142</v>
      </c>
      <c r="H9" s="40"/>
      <c r="I9" s="52"/>
    </row>
    <row r="10" spans="1:9" ht="23.25">
      <c r="A10" s="51" t="s">
        <v>122</v>
      </c>
      <c r="B10" s="40" t="s">
        <v>129</v>
      </c>
      <c r="C10" s="40"/>
      <c r="D10" s="40" t="s">
        <v>137</v>
      </c>
      <c r="E10" s="40"/>
      <c r="F10" s="40"/>
      <c r="G10" s="40" t="s">
        <v>143</v>
      </c>
      <c r="H10" s="40"/>
      <c r="I10" s="52"/>
    </row>
    <row r="11" spans="1:9" ht="23.25">
      <c r="A11" s="51"/>
      <c r="B11" s="40" t="s">
        <v>130</v>
      </c>
      <c r="C11" s="40"/>
      <c r="D11" s="40" t="s">
        <v>138</v>
      </c>
      <c r="E11" s="40"/>
      <c r="F11" s="40"/>
      <c r="G11" s="40" t="s">
        <v>144</v>
      </c>
      <c r="H11" s="40"/>
      <c r="I11" s="52"/>
    </row>
    <row r="12" spans="1:9" ht="23.25">
      <c r="A12" s="51" t="s">
        <v>123</v>
      </c>
      <c r="B12" s="40" t="s">
        <v>131</v>
      </c>
      <c r="C12" s="40"/>
      <c r="D12" s="40" t="s">
        <v>139</v>
      </c>
      <c r="E12" s="40"/>
      <c r="F12" s="40"/>
      <c r="G12" s="40" t="s">
        <v>145</v>
      </c>
      <c r="H12" s="40"/>
      <c r="I12" s="52"/>
    </row>
    <row r="13" spans="1:9" ht="23.25">
      <c r="A13" s="51"/>
      <c r="B13" s="40" t="s">
        <v>132</v>
      </c>
      <c r="C13" s="40"/>
      <c r="D13" s="40" t="s">
        <v>140</v>
      </c>
      <c r="E13" s="40"/>
      <c r="F13" s="40"/>
      <c r="G13" s="40" t="s">
        <v>146</v>
      </c>
      <c r="H13" s="40"/>
      <c r="I13" s="52"/>
    </row>
    <row r="14" spans="1:9" ht="23.25">
      <c r="A14" s="51"/>
      <c r="B14" s="40" t="s">
        <v>133</v>
      </c>
      <c r="C14" s="40"/>
      <c r="D14" s="40"/>
      <c r="E14" s="40"/>
      <c r="F14" s="40"/>
      <c r="G14" s="40"/>
      <c r="H14" s="40"/>
      <c r="I14" s="52"/>
    </row>
    <row r="15" spans="1:9" ht="23.25">
      <c r="A15" s="51"/>
      <c r="B15" s="40"/>
      <c r="C15" s="40"/>
      <c r="D15" s="40"/>
      <c r="E15" s="40"/>
      <c r="F15" s="40"/>
      <c r="G15" s="40"/>
      <c r="H15" s="40"/>
      <c r="I15" s="52"/>
    </row>
    <row r="16" spans="1:9" ht="23.25">
      <c r="A16" s="53" t="s">
        <v>124</v>
      </c>
      <c r="B16" s="40"/>
      <c r="C16" s="40"/>
      <c r="D16" s="40"/>
      <c r="E16" s="40"/>
      <c r="F16" s="40"/>
      <c r="G16" s="40"/>
      <c r="H16" s="40"/>
      <c r="I16" s="52"/>
    </row>
    <row r="17" spans="1:9" ht="23.25">
      <c r="A17" s="51" t="s">
        <v>169</v>
      </c>
      <c r="B17" s="40"/>
      <c r="C17" s="40"/>
      <c r="D17" s="40"/>
      <c r="E17" s="40"/>
      <c r="F17" s="40"/>
      <c r="G17" s="40"/>
      <c r="H17" s="40"/>
      <c r="I17" s="52"/>
    </row>
    <row r="18" spans="1:9" ht="23.25">
      <c r="A18" s="51" t="s">
        <v>171</v>
      </c>
      <c r="B18" s="40"/>
      <c r="C18" s="40"/>
      <c r="D18" s="40"/>
      <c r="E18" s="40"/>
      <c r="F18" s="40"/>
      <c r="G18" s="40"/>
      <c r="H18" s="40"/>
      <c r="I18" s="52"/>
    </row>
    <row r="19" spans="1:9" ht="23.25">
      <c r="A19" s="270" t="s">
        <v>170</v>
      </c>
      <c r="B19" s="271"/>
      <c r="C19" s="271"/>
      <c r="D19" s="271"/>
      <c r="E19" s="271"/>
      <c r="F19" s="271"/>
      <c r="G19" s="271"/>
      <c r="H19" s="271"/>
      <c r="I19" s="322"/>
    </row>
    <row r="20" spans="1:9" ht="23.25">
      <c r="A20" s="234" t="s">
        <v>147</v>
      </c>
      <c r="B20" s="234"/>
      <c r="C20" s="234"/>
      <c r="D20" s="234"/>
      <c r="E20" s="234"/>
      <c r="F20" s="234"/>
      <c r="G20" s="15" t="s">
        <v>92</v>
      </c>
      <c r="H20" s="15" t="s">
        <v>93</v>
      </c>
      <c r="I20" s="15" t="s">
        <v>94</v>
      </c>
    </row>
    <row r="21" spans="1:9" ht="23.25">
      <c r="A21" s="272" t="s">
        <v>173</v>
      </c>
      <c r="B21" s="314"/>
      <c r="C21" s="314"/>
      <c r="D21" s="314"/>
      <c r="E21" s="314"/>
      <c r="F21" s="315"/>
      <c r="G21" s="27" t="s">
        <v>151</v>
      </c>
      <c r="H21" s="7"/>
      <c r="I21" s="7"/>
    </row>
    <row r="22" spans="1:9" ht="23.25">
      <c r="A22" s="272" t="s">
        <v>96</v>
      </c>
      <c r="B22" s="314"/>
      <c r="C22" s="314"/>
      <c r="D22" s="314"/>
      <c r="E22" s="314"/>
      <c r="F22" s="314"/>
      <c r="G22" s="27" t="s">
        <v>151</v>
      </c>
      <c r="H22" s="7"/>
      <c r="I22" s="7"/>
    </row>
    <row r="23" spans="1:9" ht="23.25">
      <c r="A23" s="272" t="s">
        <v>97</v>
      </c>
      <c r="B23" s="314"/>
      <c r="C23" s="314"/>
      <c r="D23" s="314"/>
      <c r="E23" s="314"/>
      <c r="F23" s="314"/>
      <c r="G23" s="18"/>
      <c r="H23" s="27" t="s">
        <v>151</v>
      </c>
      <c r="I23" s="7"/>
    </row>
    <row r="24" spans="1:9" ht="23.25">
      <c r="A24" s="272" t="s">
        <v>173</v>
      </c>
      <c r="B24" s="314"/>
      <c r="C24" s="314"/>
      <c r="D24" s="314"/>
      <c r="E24" s="314"/>
      <c r="F24" s="314"/>
      <c r="G24" s="25"/>
      <c r="H24" s="27" t="s">
        <v>151</v>
      </c>
      <c r="I24" s="18"/>
    </row>
    <row r="25" spans="1:9" ht="23.25">
      <c r="A25" s="272" t="s">
        <v>99</v>
      </c>
      <c r="B25" s="314"/>
      <c r="C25" s="314"/>
      <c r="D25" s="314"/>
      <c r="E25" s="314"/>
      <c r="F25" s="314"/>
      <c r="G25" s="26"/>
      <c r="H25" s="18"/>
      <c r="I25" s="27" t="s">
        <v>151</v>
      </c>
    </row>
    <row r="26" spans="1:9" ht="23.25">
      <c r="A26" s="272" t="s">
        <v>100</v>
      </c>
      <c r="B26" s="314"/>
      <c r="C26" s="314"/>
      <c r="D26" s="314"/>
      <c r="E26" s="314"/>
      <c r="F26" s="315"/>
      <c r="G26" s="18"/>
      <c r="H26" s="27" t="s">
        <v>151</v>
      </c>
      <c r="I26" s="7"/>
    </row>
    <row r="27" spans="1:9" ht="23.25">
      <c r="A27" s="317" t="s">
        <v>101</v>
      </c>
      <c r="B27" s="285"/>
      <c r="C27" s="285"/>
      <c r="D27" s="285"/>
      <c r="E27" s="285"/>
      <c r="F27" s="318"/>
      <c r="G27" s="221"/>
      <c r="H27" s="143" t="s">
        <v>151</v>
      </c>
      <c r="I27" s="221"/>
    </row>
    <row r="28" spans="1:9" ht="23.25">
      <c r="A28" s="270" t="s">
        <v>102</v>
      </c>
      <c r="B28" s="271"/>
      <c r="C28" s="271"/>
      <c r="D28" s="271"/>
      <c r="E28" s="271"/>
      <c r="F28" s="271"/>
      <c r="G28" s="223"/>
      <c r="H28" s="223"/>
      <c r="I28" s="223"/>
    </row>
    <row r="29" spans="1:9" ht="23.25">
      <c r="A29" s="272" t="s">
        <v>103</v>
      </c>
      <c r="B29" s="314"/>
      <c r="C29" s="314"/>
      <c r="D29" s="314"/>
      <c r="E29" s="314"/>
      <c r="F29" s="314"/>
      <c r="G29" s="18"/>
      <c r="H29" s="27" t="s">
        <v>151</v>
      </c>
      <c r="I29" s="7"/>
    </row>
  </sheetData>
  <mergeCells count="20">
    <mergeCell ref="G27:G28"/>
    <mergeCell ref="H27:H28"/>
    <mergeCell ref="I27:I28"/>
    <mergeCell ref="A29:F29"/>
    <mergeCell ref="A25:F25"/>
    <mergeCell ref="A26:F26"/>
    <mergeCell ref="A27:F27"/>
    <mergeCell ref="A28:F28"/>
    <mergeCell ref="A21:F21"/>
    <mergeCell ref="A22:F22"/>
    <mergeCell ref="A23:F23"/>
    <mergeCell ref="A24:F24"/>
    <mergeCell ref="A19:I19"/>
    <mergeCell ref="A5:I5"/>
    <mergeCell ref="A6:I6"/>
    <mergeCell ref="A20:F20"/>
    <mergeCell ref="A1:I1"/>
    <mergeCell ref="A2:I2"/>
    <mergeCell ref="A4:I4"/>
    <mergeCell ref="A3:I3"/>
  </mergeCells>
  <printOptions horizontalCentered="1"/>
  <pageMargins left="0.75" right="0.46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6">
      <selection activeCell="K38" sqref="K38"/>
    </sheetView>
  </sheetViews>
  <sheetFormatPr defaultColWidth="9.140625" defaultRowHeight="12.75"/>
  <cols>
    <col min="1" max="1" width="13.28125" style="1" customWidth="1"/>
    <col min="2" max="5" width="9.140625" style="1" customWidth="1"/>
    <col min="6" max="6" width="10.7109375" style="1" customWidth="1"/>
    <col min="7" max="16384" width="9.140625" style="1" customWidth="1"/>
  </cols>
  <sheetData>
    <row r="1" spans="1:9" ht="23.25">
      <c r="A1" s="308" t="s">
        <v>148</v>
      </c>
      <c r="B1" s="309"/>
      <c r="C1" s="309"/>
      <c r="D1" s="309"/>
      <c r="E1" s="309"/>
      <c r="F1" s="309"/>
      <c r="G1" s="309"/>
      <c r="H1" s="309"/>
      <c r="I1" s="310"/>
    </row>
    <row r="2" spans="1:9" ht="23.25">
      <c r="A2" s="311" t="s">
        <v>117</v>
      </c>
      <c r="B2" s="312"/>
      <c r="C2" s="312"/>
      <c r="D2" s="312"/>
      <c r="E2" s="312"/>
      <c r="F2" s="312"/>
      <c r="G2" s="312"/>
      <c r="H2" s="312"/>
      <c r="I2" s="313"/>
    </row>
    <row r="3" spans="1:9" ht="23.25">
      <c r="A3" s="319" t="s">
        <v>167</v>
      </c>
      <c r="B3" s="320"/>
      <c r="C3" s="320"/>
      <c r="D3" s="320"/>
      <c r="E3" s="320"/>
      <c r="F3" s="320"/>
      <c r="G3" s="320"/>
      <c r="H3" s="320"/>
      <c r="I3" s="321"/>
    </row>
    <row r="4" spans="1:9" ht="23.25">
      <c r="A4" s="270" t="s">
        <v>119</v>
      </c>
      <c r="B4" s="271"/>
      <c r="C4" s="271"/>
      <c r="D4" s="271"/>
      <c r="E4" s="271"/>
      <c r="F4" s="271"/>
      <c r="G4" s="271"/>
      <c r="H4" s="271"/>
      <c r="I4" s="322"/>
    </row>
    <row r="5" spans="1:9" ht="23.25">
      <c r="A5" s="268" t="s">
        <v>161</v>
      </c>
      <c r="B5" s="269"/>
      <c r="C5" s="269"/>
      <c r="D5" s="269"/>
      <c r="E5" s="269"/>
      <c r="F5" s="269"/>
      <c r="G5" s="269"/>
      <c r="H5" s="269"/>
      <c r="I5" s="316"/>
    </row>
    <row r="6" spans="1:9" ht="23.25">
      <c r="A6" s="317" t="s">
        <v>36</v>
      </c>
      <c r="B6" s="285"/>
      <c r="C6" s="285"/>
      <c r="D6" s="285"/>
      <c r="E6" s="285"/>
      <c r="F6" s="285"/>
      <c r="G6" s="285"/>
      <c r="H6" s="285"/>
      <c r="I6" s="318"/>
    </row>
    <row r="7" spans="1:9" ht="23.25">
      <c r="A7" s="51" t="s">
        <v>120</v>
      </c>
      <c r="B7" s="40" t="s">
        <v>126</v>
      </c>
      <c r="C7" s="40"/>
      <c r="D7" s="40" t="s">
        <v>134</v>
      </c>
      <c r="E7" s="40"/>
      <c r="F7" s="40"/>
      <c r="G7" s="40"/>
      <c r="H7" s="40"/>
      <c r="I7" s="52"/>
    </row>
    <row r="8" spans="1:9" ht="23.25">
      <c r="A8" s="51" t="s">
        <v>121</v>
      </c>
      <c r="B8" s="40" t="s">
        <v>127</v>
      </c>
      <c r="C8" s="40"/>
      <c r="D8" s="40" t="s">
        <v>135</v>
      </c>
      <c r="E8" s="40"/>
      <c r="F8" s="40"/>
      <c r="G8" s="40" t="s">
        <v>141</v>
      </c>
      <c r="H8" s="40"/>
      <c r="I8" s="52"/>
    </row>
    <row r="9" spans="1:9" ht="23.25">
      <c r="A9" s="51"/>
      <c r="B9" s="40" t="s">
        <v>128</v>
      </c>
      <c r="C9" s="40"/>
      <c r="D9" s="40" t="s">
        <v>136</v>
      </c>
      <c r="E9" s="40"/>
      <c r="F9" s="40"/>
      <c r="G9" s="40" t="s">
        <v>142</v>
      </c>
      <c r="H9" s="40"/>
      <c r="I9" s="52"/>
    </row>
    <row r="10" spans="1:9" ht="23.25">
      <c r="A10" s="51" t="s">
        <v>122</v>
      </c>
      <c r="B10" s="40" t="s">
        <v>129</v>
      </c>
      <c r="C10" s="40"/>
      <c r="D10" s="40" t="s">
        <v>137</v>
      </c>
      <c r="E10" s="40"/>
      <c r="F10" s="40"/>
      <c r="G10" s="40" t="s">
        <v>143</v>
      </c>
      <c r="H10" s="40"/>
      <c r="I10" s="52"/>
    </row>
    <row r="11" spans="1:9" ht="23.25">
      <c r="A11" s="51"/>
      <c r="B11" s="40" t="s">
        <v>130</v>
      </c>
      <c r="C11" s="40"/>
      <c r="D11" s="40" t="s">
        <v>138</v>
      </c>
      <c r="E11" s="40"/>
      <c r="F11" s="40"/>
      <c r="G11" s="40" t="s">
        <v>144</v>
      </c>
      <c r="H11" s="40"/>
      <c r="I11" s="52"/>
    </row>
    <row r="12" spans="1:9" ht="23.25">
      <c r="A12" s="51" t="s">
        <v>123</v>
      </c>
      <c r="B12" s="40" t="s">
        <v>131</v>
      </c>
      <c r="C12" s="40"/>
      <c r="D12" s="40" t="s">
        <v>139</v>
      </c>
      <c r="E12" s="40"/>
      <c r="F12" s="40"/>
      <c r="G12" s="40" t="s">
        <v>145</v>
      </c>
      <c r="H12" s="40"/>
      <c r="I12" s="52"/>
    </row>
    <row r="13" spans="1:9" ht="23.25">
      <c r="A13" s="51"/>
      <c r="B13" s="40" t="s">
        <v>132</v>
      </c>
      <c r="C13" s="40"/>
      <c r="D13" s="40" t="s">
        <v>140</v>
      </c>
      <c r="E13" s="40"/>
      <c r="F13" s="40"/>
      <c r="G13" s="40" t="s">
        <v>146</v>
      </c>
      <c r="H13" s="40"/>
      <c r="I13" s="52"/>
    </row>
    <row r="14" spans="1:9" ht="23.25">
      <c r="A14" s="51"/>
      <c r="B14" s="40" t="s">
        <v>133</v>
      </c>
      <c r="C14" s="40"/>
      <c r="D14" s="40"/>
      <c r="E14" s="40"/>
      <c r="F14" s="40"/>
      <c r="G14" s="40"/>
      <c r="H14" s="40"/>
      <c r="I14" s="52"/>
    </row>
    <row r="15" spans="1:9" ht="23.25">
      <c r="A15" s="51"/>
      <c r="B15" s="40"/>
      <c r="C15" s="40"/>
      <c r="D15" s="40"/>
      <c r="E15" s="40"/>
      <c r="F15" s="40"/>
      <c r="G15" s="40"/>
      <c r="H15" s="40"/>
      <c r="I15" s="52"/>
    </row>
    <row r="16" spans="1:9" ht="23.25">
      <c r="A16" s="53" t="s">
        <v>124</v>
      </c>
      <c r="B16" s="40"/>
      <c r="C16" s="40"/>
      <c r="D16" s="40"/>
      <c r="E16" s="40"/>
      <c r="F16" s="40"/>
      <c r="G16" s="40"/>
      <c r="H16" s="40"/>
      <c r="I16" s="52"/>
    </row>
    <row r="17" spans="1:9" ht="23.25">
      <c r="A17" s="51" t="s">
        <v>169</v>
      </c>
      <c r="B17" s="40"/>
      <c r="C17" s="40"/>
      <c r="D17" s="40"/>
      <c r="E17" s="40"/>
      <c r="F17" s="40"/>
      <c r="G17" s="40"/>
      <c r="H17" s="40"/>
      <c r="I17" s="52"/>
    </row>
    <row r="18" spans="1:9" ht="23.25">
      <c r="A18" s="51" t="s">
        <v>171</v>
      </c>
      <c r="B18" s="40"/>
      <c r="C18" s="40"/>
      <c r="D18" s="40"/>
      <c r="E18" s="40"/>
      <c r="F18" s="40"/>
      <c r="G18" s="40"/>
      <c r="H18" s="40"/>
      <c r="I18" s="52"/>
    </row>
    <row r="19" spans="1:9" ht="23.25">
      <c r="A19" s="270" t="s">
        <v>170</v>
      </c>
      <c r="B19" s="271"/>
      <c r="C19" s="271"/>
      <c r="D19" s="271"/>
      <c r="E19" s="271"/>
      <c r="F19" s="271"/>
      <c r="G19" s="271"/>
      <c r="H19" s="271"/>
      <c r="I19" s="322"/>
    </row>
    <row r="20" spans="1:9" ht="23.25">
      <c r="A20" s="234" t="s">
        <v>147</v>
      </c>
      <c r="B20" s="234"/>
      <c r="C20" s="234"/>
      <c r="D20" s="234"/>
      <c r="E20" s="234"/>
      <c r="F20" s="234"/>
      <c r="G20" s="15" t="s">
        <v>92</v>
      </c>
      <c r="H20" s="15" t="s">
        <v>93</v>
      </c>
      <c r="I20" s="15" t="s">
        <v>94</v>
      </c>
    </row>
    <row r="21" spans="1:9" ht="23.25">
      <c r="A21" s="272" t="s">
        <v>173</v>
      </c>
      <c r="B21" s="314"/>
      <c r="C21" s="314"/>
      <c r="D21" s="314"/>
      <c r="E21" s="314"/>
      <c r="F21" s="315"/>
      <c r="G21" s="27" t="s">
        <v>151</v>
      </c>
      <c r="H21" s="7"/>
      <c r="I21" s="7"/>
    </row>
    <row r="22" spans="1:9" ht="23.25">
      <c r="A22" s="272" t="s">
        <v>96</v>
      </c>
      <c r="B22" s="314"/>
      <c r="C22" s="314"/>
      <c r="D22" s="314"/>
      <c r="E22" s="314"/>
      <c r="F22" s="314"/>
      <c r="G22" s="27" t="s">
        <v>151</v>
      </c>
      <c r="I22" s="7"/>
    </row>
    <row r="23" spans="1:9" ht="23.25">
      <c r="A23" s="272" t="s">
        <v>97</v>
      </c>
      <c r="B23" s="314"/>
      <c r="C23" s="314"/>
      <c r="D23" s="314"/>
      <c r="E23" s="314"/>
      <c r="F23" s="314"/>
      <c r="G23" s="18"/>
      <c r="H23" s="27" t="s">
        <v>151</v>
      </c>
      <c r="I23" s="7"/>
    </row>
    <row r="24" spans="1:9" ht="23.25">
      <c r="A24" s="272" t="s">
        <v>173</v>
      </c>
      <c r="B24" s="314"/>
      <c r="C24" s="314"/>
      <c r="D24" s="314"/>
      <c r="E24" s="314"/>
      <c r="F24" s="314"/>
      <c r="G24" s="27" t="s">
        <v>151</v>
      </c>
      <c r="H24" s="27"/>
      <c r="I24" s="7"/>
    </row>
    <row r="25" spans="1:9" ht="23.25">
      <c r="A25" s="272" t="s">
        <v>99</v>
      </c>
      <c r="B25" s="314"/>
      <c r="C25" s="314"/>
      <c r="D25" s="314"/>
      <c r="E25" s="314"/>
      <c r="F25" s="314"/>
      <c r="G25" s="26"/>
      <c r="H25" s="27" t="s">
        <v>151</v>
      </c>
      <c r="I25" s="27"/>
    </row>
    <row r="26" spans="1:9" ht="23.25">
      <c r="A26" s="272" t="s">
        <v>100</v>
      </c>
      <c r="B26" s="314"/>
      <c r="C26" s="314"/>
      <c r="D26" s="314"/>
      <c r="E26" s="314"/>
      <c r="F26" s="315"/>
      <c r="G26" s="18"/>
      <c r="H26" s="27" t="s">
        <v>151</v>
      </c>
      <c r="I26" s="7"/>
    </row>
    <row r="27" spans="1:9" ht="23.25">
      <c r="A27" s="317" t="s">
        <v>101</v>
      </c>
      <c r="B27" s="285"/>
      <c r="C27" s="285"/>
      <c r="D27" s="285"/>
      <c r="E27" s="285"/>
      <c r="F27" s="318"/>
      <c r="G27" s="143" t="s">
        <v>151</v>
      </c>
      <c r="I27" s="221"/>
    </row>
    <row r="28" spans="1:9" ht="23.25">
      <c r="A28" s="270" t="s">
        <v>102</v>
      </c>
      <c r="B28" s="271"/>
      <c r="C28" s="271"/>
      <c r="D28" s="271"/>
      <c r="E28" s="271"/>
      <c r="F28" s="271"/>
      <c r="G28" s="223"/>
      <c r="I28" s="223"/>
    </row>
    <row r="29" spans="1:9" ht="23.25">
      <c r="A29" s="272" t="s">
        <v>103</v>
      </c>
      <c r="B29" s="314"/>
      <c r="C29" s="314"/>
      <c r="D29" s="314"/>
      <c r="E29" s="314"/>
      <c r="F29" s="314"/>
      <c r="G29" s="27" t="s">
        <v>151</v>
      </c>
      <c r="H29" s="7"/>
      <c r="I29" s="7"/>
    </row>
  </sheetData>
  <mergeCells count="19">
    <mergeCell ref="G27:G28"/>
    <mergeCell ref="I27:I28"/>
    <mergeCell ref="A1:I1"/>
    <mergeCell ref="A2:I2"/>
    <mergeCell ref="A23:F23"/>
    <mergeCell ref="A24:F24"/>
    <mergeCell ref="A5:I5"/>
    <mergeCell ref="A6:I6"/>
    <mergeCell ref="A20:F20"/>
    <mergeCell ref="A4:I4"/>
    <mergeCell ref="A3:I3"/>
    <mergeCell ref="A19:I19"/>
    <mergeCell ref="A21:F21"/>
    <mergeCell ref="A22:F22"/>
    <mergeCell ref="A29:F29"/>
    <mergeCell ref="A25:F25"/>
    <mergeCell ref="A26:F26"/>
    <mergeCell ref="A27:F27"/>
    <mergeCell ref="A28:F28"/>
  </mergeCells>
  <printOptions horizontalCentered="1"/>
  <pageMargins left="0.75" right="0.4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MoZarD</cp:lastModifiedBy>
  <cp:lastPrinted>2009-12-29T08:50:25Z</cp:lastPrinted>
  <dcterms:created xsi:type="dcterms:W3CDTF">2006-01-09T01:54:38Z</dcterms:created>
  <dcterms:modified xsi:type="dcterms:W3CDTF">2009-12-29T08:52:56Z</dcterms:modified>
  <cp:category/>
  <cp:version/>
  <cp:contentType/>
  <cp:contentStatus/>
</cp:coreProperties>
</file>